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4520" windowHeight="1194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10" i="1"/>
  <c r="M11" i="1" l="1"/>
  <c r="M12" i="1"/>
  <c r="M13" i="1"/>
  <c r="M14" i="1"/>
  <c r="M15" i="1"/>
  <c r="M16" i="1"/>
  <c r="M17" i="1"/>
  <c r="M18" i="1"/>
  <c r="M19" i="1"/>
  <c r="M20" i="1"/>
  <c r="M10" i="1"/>
  <c r="N14" i="1" l="1"/>
  <c r="N20" i="1"/>
  <c r="N19" i="1"/>
  <c r="N18" i="1"/>
  <c r="N17" i="1"/>
  <c r="N16" i="1"/>
  <c r="N15" i="1"/>
  <c r="J9" i="1"/>
  <c r="E9" i="1"/>
  <c r="L9" i="1"/>
  <c r="K9" i="1"/>
  <c r="I9" i="1"/>
  <c r="H9" i="1"/>
  <c r="C9" i="1"/>
  <c r="A3" i="1"/>
  <c r="A1" i="1"/>
  <c r="F9" i="1" l="1"/>
  <c r="N12" i="1"/>
  <c r="G9" i="1"/>
  <c r="N13" i="1"/>
  <c r="D9" i="1"/>
  <c r="N11" i="1"/>
  <c r="N10" i="1" l="1"/>
  <c r="M9" i="1"/>
  <c r="P9" i="1" l="1"/>
  <c r="N8" i="1"/>
</calcChain>
</file>

<file path=xl/sharedStrings.xml><?xml version="1.0" encoding="utf-8"?>
<sst xmlns="http://schemas.openxmlformats.org/spreadsheetml/2006/main" count="34" uniqueCount="34">
  <si>
    <t>Đơn vị: Triệu đồng</t>
  </si>
  <si>
    <t>STT</t>
  </si>
  <si>
    <t>TỔNG SỐ</t>
  </si>
  <si>
    <t>Tên đơn vị</t>
  </si>
  <si>
    <t>Biểu số 42/CK-NSNN</t>
  </si>
  <si>
    <t>Tổng thu NSNN trên địa bàn</t>
  </si>
  <si>
    <t>Tổng số</t>
  </si>
  <si>
    <t>Chia ra</t>
  </si>
  <si>
    <t>Thu NSĐP được hưởng theo phân cấp</t>
  </si>
  <si>
    <t>Số bổ sung cân đối từ ngân sách cấp trên</t>
  </si>
  <si>
    <t>Số bổ sung thực hiện cải cách tiền lương</t>
  </si>
  <si>
    <t>Số bổ sung vốn đầu tư phân cấp huyện, xã</t>
  </si>
  <si>
    <t>Tổng chi cân đối NSĐP</t>
  </si>
  <si>
    <t>Thu NSĐP hưởng 100%</t>
  </si>
  <si>
    <t>Thu phân chia</t>
  </si>
  <si>
    <t>Trong đó: Phần NSĐP được hưởng</t>
  </si>
  <si>
    <t>A</t>
  </si>
  <si>
    <t>B</t>
  </si>
  <si>
    <t>2=3+5</t>
  </si>
  <si>
    <t>11=2+6+7+8+9+10</t>
  </si>
  <si>
    <t>Thành phố Mỹ Tho</t>
  </si>
  <si>
    <t>Thị xã Gò Công</t>
  </si>
  <si>
    <t>Thị xã Cai Lậy</t>
  </si>
  <si>
    <t>Huyện Cái Bè</t>
  </si>
  <si>
    <t>Huyện Cai Lậy</t>
  </si>
  <si>
    <t>Huyện Châu Thành</t>
  </si>
  <si>
    <t>Huyện Chợ Gạo</t>
  </si>
  <si>
    <t>Huyện Gò Công Tây</t>
  </si>
  <si>
    <t>Huyện Gò Công Đông</t>
  </si>
  <si>
    <t>Huyện Tân Phước</t>
  </si>
  <si>
    <t>Huyện Tân Phú Đông</t>
  </si>
  <si>
    <t>Số bổ sung để đảm bảo mặt bằng dự toán chi NSĐP</t>
  </si>
  <si>
    <t>Thu chuyển nguồn CCTL còn dư của NSĐP năm 2023 sang năm 2024 để thực hiện chính sách CCTL theo quy định</t>
  </si>
  <si>
    <t>DỰ TOÁN THU, SỐ BỔ SUNG VÀ DỰ TOÁN CHI CÂN ĐỐI NGÂN SÁCH TỪNG HUYỆN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</si>
</sst>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6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</cellStyleXfs>
  <cellXfs count="29">
    <xf numFmtId="0" fontId="0" fillId="0" borderId="0" xfId="0"/>
    <xf numFmtId="3" fontId="9" fillId="0" borderId="0" xfId="0" applyNumberFormat="1" applyFont="1"/>
    <xf numFmtId="3" fontId="10" fillId="0" borderId="0" xfId="0" applyNumberFormat="1" applyFont="1" applyAlignment="1">
      <alignment horizontal="right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11" fillId="0" borderId="4" xfId="0" applyNumberFormat="1" applyFont="1" applyBorder="1" applyAlignment="1">
      <alignment horizontal="center" wrapText="1"/>
    </xf>
    <xf numFmtId="3" fontId="11" fillId="0" borderId="4" xfId="0" applyNumberFormat="1" applyFont="1" applyBorder="1" applyAlignment="1">
      <alignment wrapText="1"/>
    </xf>
    <xf numFmtId="3" fontId="11" fillId="0" borderId="4" xfId="0" applyNumberFormat="1" applyFont="1" applyFill="1" applyBorder="1" applyAlignment="1">
      <alignment wrapText="1"/>
    </xf>
    <xf numFmtId="3" fontId="12" fillId="0" borderId="0" xfId="0" applyNumberFormat="1" applyFont="1"/>
    <xf numFmtId="3" fontId="13" fillId="0" borderId="5" xfId="0" applyNumberFormat="1" applyFont="1" applyBorder="1" applyAlignment="1">
      <alignment horizontal="center" wrapText="1"/>
    </xf>
    <xf numFmtId="3" fontId="14" fillId="0" borderId="6" xfId="0" applyNumberFormat="1" applyFont="1" applyBorder="1"/>
    <xf numFmtId="3" fontId="13" fillId="0" borderId="5" xfId="0" applyNumberFormat="1" applyFont="1" applyBorder="1" applyAlignment="1">
      <alignment wrapText="1"/>
    </xf>
    <xf numFmtId="3" fontId="9" fillId="0" borderId="5" xfId="0" applyNumberFormat="1" applyFont="1" applyBorder="1" applyAlignment="1">
      <alignment wrapText="1"/>
    </xf>
    <xf numFmtId="3" fontId="14" fillId="0" borderId="7" xfId="0" applyNumberFormat="1" applyFont="1" applyBorder="1"/>
    <xf numFmtId="3" fontId="14" fillId="0" borderId="1" xfId="0" applyNumberFormat="1" applyFont="1" applyBorder="1"/>
    <xf numFmtId="3" fontId="13" fillId="0" borderId="8" xfId="0" applyNumberFormat="1" applyFont="1" applyBorder="1" applyAlignment="1">
      <alignment horizontal="center" wrapText="1"/>
    </xf>
    <xf numFmtId="3" fontId="13" fillId="0" borderId="8" xfId="0" applyNumberFormat="1" applyFont="1" applyBorder="1" applyAlignment="1">
      <alignment wrapText="1"/>
    </xf>
    <xf numFmtId="3" fontId="13" fillId="0" borderId="8" xfId="0" applyNumberFormat="1" applyFont="1" applyFill="1" applyBorder="1" applyAlignment="1">
      <alignment wrapText="1"/>
    </xf>
    <xf numFmtId="3" fontId="15" fillId="0" borderId="0" xfId="0" applyNumberFormat="1" applyFont="1" applyAlignment="1">
      <alignment horizontal="left" wrapText="1"/>
    </xf>
    <xf numFmtId="3" fontId="13" fillId="0" borderId="4" xfId="0" applyNumberFormat="1" applyFont="1" applyFill="1" applyBorder="1" applyAlignment="1">
      <alignment wrapText="1"/>
    </xf>
    <xf numFmtId="3" fontId="14" fillId="0" borderId="5" xfId="0" applyNumberFormat="1" applyFont="1" applyBorder="1" applyAlignment="1">
      <alignment wrapText="1"/>
    </xf>
    <xf numFmtId="3" fontId="14" fillId="0" borderId="8" xfId="0" applyNumberFormat="1" applyFont="1" applyBorder="1" applyAlignment="1">
      <alignment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 wrapText="1"/>
    </xf>
    <xf numFmtId="3" fontId="8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3" fontId="10" fillId="0" borderId="2" xfId="0" applyNumberFormat="1" applyFont="1" applyBorder="1" applyAlignment="1">
      <alignment horizontal="center" wrapText="1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G%20KHAI%20DU%20TOAN%20NSDP%20TRINH%20HD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4"/>
      <sheetName val="02"/>
      <sheetName val="03"/>
      <sheetName val="37"/>
      <sheetName val="38"/>
      <sheetName val="39"/>
      <sheetName val="40"/>
      <sheetName val="42"/>
      <sheetName val="08"/>
      <sheetName val="09"/>
      <sheetName val="36"/>
      <sheetName val="46"/>
      <sheetName val="43"/>
      <sheetName val="44"/>
      <sheetName val="45"/>
      <sheetName val="4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UBND TỈNH TIỀN GIANG</v>
          </cell>
        </row>
        <row r="3">
          <cell r="A3" t="str">
            <v>(Dự toán trình Hội đồng nhân dân)</v>
          </cell>
        </row>
      </sheetData>
      <sheetData sheetId="13"/>
      <sheetData sheetId="14">
        <row r="8">
          <cell r="D8">
            <v>5724711</v>
          </cell>
        </row>
        <row r="9">
          <cell r="E9">
            <v>5627510</v>
          </cell>
        </row>
      </sheetData>
      <sheetData sheetId="15">
        <row r="28">
          <cell r="C28">
            <v>947480</v>
          </cell>
        </row>
      </sheetData>
      <sheetData sheetId="16"/>
      <sheetData sheetId="17"/>
      <sheetData sheetId="18"/>
      <sheetData sheetId="19"/>
      <sheetData sheetId="20">
        <row r="11">
          <cell r="E11">
            <v>873134</v>
          </cell>
        </row>
        <row r="12">
          <cell r="E12">
            <v>365768</v>
          </cell>
        </row>
        <row r="13">
          <cell r="E13">
            <v>420507</v>
          </cell>
        </row>
        <row r="14">
          <cell r="E14">
            <v>723195</v>
          </cell>
        </row>
        <row r="15">
          <cell r="E15">
            <v>501489</v>
          </cell>
        </row>
        <row r="16">
          <cell r="E16">
            <v>628095</v>
          </cell>
        </row>
        <row r="17">
          <cell r="E17">
            <v>514917</v>
          </cell>
        </row>
        <row r="18">
          <cell r="E18">
            <v>393885</v>
          </cell>
        </row>
        <row r="19">
          <cell r="E19">
            <v>434790</v>
          </cell>
        </row>
        <row r="20">
          <cell r="E20">
            <v>268472</v>
          </cell>
        </row>
        <row r="21">
          <cell r="E21">
            <v>186920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L5" sqref="L5:L7"/>
    </sheetView>
  </sheetViews>
  <sheetFormatPr defaultColWidth="8.85546875" defaultRowHeight="15" x14ac:dyDescent="0.25"/>
  <cols>
    <col min="1" max="1" width="5.140625" style="1" customWidth="1"/>
    <col min="2" max="2" width="20.5703125" style="1" customWidth="1"/>
    <col min="3" max="3" width="11.42578125" style="1" customWidth="1"/>
    <col min="4" max="4" width="13.28515625" style="1" customWidth="1"/>
    <col min="5" max="5" width="11.85546875" style="1" customWidth="1"/>
    <col min="6" max="6" width="9.7109375" style="1" customWidth="1"/>
    <col min="7" max="7" width="11.140625" style="1" customWidth="1"/>
    <col min="8" max="8" width="11.85546875" style="1" customWidth="1"/>
    <col min="9" max="9" width="9.7109375" style="1" customWidth="1"/>
    <col min="10" max="10" width="10.5703125" style="1" customWidth="1"/>
    <col min="11" max="11" width="11.85546875" style="1" customWidth="1"/>
    <col min="12" max="12" width="10.42578125" style="1" customWidth="1"/>
    <col min="13" max="13" width="11.5703125" style="1" customWidth="1"/>
    <col min="14" max="16" width="9.140625" style="1" hidden="1" customWidth="1"/>
    <col min="17" max="16384" width="8.85546875" style="1"/>
  </cols>
  <sheetData>
    <row r="1" spans="1:16" ht="21" customHeight="1" x14ac:dyDescent="0.25">
      <c r="A1" s="25" t="str">
        <f>'[1]34'!A1:B1</f>
        <v>UBND TỈNH TIỀN GIANG</v>
      </c>
      <c r="B1" s="25"/>
      <c r="C1" s="25"/>
      <c r="L1" s="26" t="s">
        <v>4</v>
      </c>
      <c r="M1" s="26"/>
    </row>
    <row r="2" spans="1:16" ht="21" customHeight="1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6" x14ac:dyDescent="0.25">
      <c r="A3" s="27" t="str">
        <f>'[1]34'!A3:G3</f>
        <v>(Dự toán trình Hội đồng nhân dân)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6" ht="27" customHeight="1" x14ac:dyDescent="0.25">
      <c r="A4" s="2"/>
      <c r="L4" s="28" t="s">
        <v>0</v>
      </c>
      <c r="M4" s="28"/>
    </row>
    <row r="5" spans="1:16" ht="15" customHeight="1" x14ac:dyDescent="0.25">
      <c r="A5" s="23" t="s">
        <v>1</v>
      </c>
      <c r="B5" s="23" t="s">
        <v>3</v>
      </c>
      <c r="C5" s="23" t="s">
        <v>5</v>
      </c>
      <c r="D5" s="23" t="s">
        <v>8</v>
      </c>
      <c r="E5" s="23" t="s">
        <v>7</v>
      </c>
      <c r="F5" s="23"/>
      <c r="G5" s="23"/>
      <c r="H5" s="23" t="s">
        <v>9</v>
      </c>
      <c r="I5" s="23" t="s">
        <v>10</v>
      </c>
      <c r="J5" s="23" t="s">
        <v>11</v>
      </c>
      <c r="K5" s="24" t="s">
        <v>31</v>
      </c>
      <c r="L5" s="24" t="s">
        <v>32</v>
      </c>
      <c r="M5" s="24" t="s">
        <v>12</v>
      </c>
    </row>
    <row r="6" spans="1:16" ht="15" customHeight="1" x14ac:dyDescent="0.25">
      <c r="A6" s="23"/>
      <c r="B6" s="23"/>
      <c r="C6" s="23"/>
      <c r="D6" s="23"/>
      <c r="E6" s="23" t="s">
        <v>13</v>
      </c>
      <c r="F6" s="23" t="s">
        <v>14</v>
      </c>
      <c r="G6" s="23"/>
      <c r="H6" s="23"/>
      <c r="I6" s="23"/>
      <c r="J6" s="23"/>
      <c r="K6" s="24"/>
      <c r="L6" s="24"/>
      <c r="M6" s="24"/>
    </row>
    <row r="7" spans="1:16" ht="148.15" customHeight="1" x14ac:dyDescent="0.25">
      <c r="A7" s="23"/>
      <c r="B7" s="23"/>
      <c r="C7" s="23"/>
      <c r="D7" s="23"/>
      <c r="E7" s="23"/>
      <c r="F7" s="3" t="s">
        <v>6</v>
      </c>
      <c r="G7" s="4" t="s">
        <v>15</v>
      </c>
      <c r="H7" s="23"/>
      <c r="I7" s="23"/>
      <c r="J7" s="23"/>
      <c r="K7" s="24"/>
      <c r="L7" s="24"/>
      <c r="M7" s="24"/>
    </row>
    <row r="8" spans="1:16" s="5" customFormat="1" ht="26.45" x14ac:dyDescent="0.3">
      <c r="A8" s="4" t="s">
        <v>16</v>
      </c>
      <c r="B8" s="4" t="s">
        <v>17</v>
      </c>
      <c r="C8" s="4">
        <v>1</v>
      </c>
      <c r="D8" s="4" t="s">
        <v>18</v>
      </c>
      <c r="E8" s="4">
        <v>3</v>
      </c>
      <c r="F8" s="3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 t="s">
        <v>19</v>
      </c>
      <c r="N8" s="5">
        <f>M9-'[1]03'!E9</f>
        <v>3269522</v>
      </c>
    </row>
    <row r="9" spans="1:16" s="9" customFormat="1" ht="14.25" x14ac:dyDescent="0.2">
      <c r="A9" s="6"/>
      <c r="B9" s="7" t="s">
        <v>2</v>
      </c>
      <c r="C9" s="7">
        <f>SUM(C10:C20)</f>
        <v>2458500</v>
      </c>
      <c r="D9" s="7">
        <f t="shared" ref="D9:L9" si="0">SUM(D10:D20)</f>
        <v>2311565</v>
      </c>
      <c r="E9" s="7">
        <f t="shared" si="0"/>
        <v>1215360</v>
      </c>
      <c r="F9" s="8">
        <f t="shared" si="0"/>
        <v>1096205</v>
      </c>
      <c r="G9" s="7">
        <f t="shared" si="0"/>
        <v>1096205</v>
      </c>
      <c r="H9" s="7">
        <f t="shared" si="0"/>
        <v>4447837</v>
      </c>
      <c r="I9" s="7">
        <f t="shared" si="0"/>
        <v>1725378</v>
      </c>
      <c r="J9" s="7">
        <f t="shared" si="0"/>
        <v>128678</v>
      </c>
      <c r="K9" s="7">
        <f t="shared" si="0"/>
        <v>283574</v>
      </c>
      <c r="L9" s="7">
        <f t="shared" si="0"/>
        <v>0</v>
      </c>
      <c r="M9" s="7">
        <f>SUM(M10:M20)</f>
        <v>8897032</v>
      </c>
      <c r="P9" s="9">
        <f>M9-'[1]03'!E9</f>
        <v>3269522</v>
      </c>
    </row>
    <row r="10" spans="1:16" x14ac:dyDescent="0.25">
      <c r="A10" s="10">
        <v>1</v>
      </c>
      <c r="B10" s="11" t="s">
        <v>20</v>
      </c>
      <c r="C10" s="12">
        <v>835000</v>
      </c>
      <c r="D10" s="12">
        <f>E10+G10</f>
        <v>798400</v>
      </c>
      <c r="E10" s="12">
        <v>412360</v>
      </c>
      <c r="F10" s="20">
        <v>386040</v>
      </c>
      <c r="G10" s="12">
        <v>386040</v>
      </c>
      <c r="H10" s="12">
        <v>309338</v>
      </c>
      <c r="I10" s="12">
        <v>198930</v>
      </c>
      <c r="J10" s="21">
        <v>36104</v>
      </c>
      <c r="K10" s="13">
        <v>60442</v>
      </c>
      <c r="L10" s="13"/>
      <c r="M10" s="21">
        <f>D10+H10+I10+J10+K10+L10</f>
        <v>1403214</v>
      </c>
      <c r="N10" s="1">
        <f>M10-'[1]08'!E11</f>
        <v>530080</v>
      </c>
    </row>
    <row r="11" spans="1:16" x14ac:dyDescent="0.25">
      <c r="A11" s="10">
        <v>2</v>
      </c>
      <c r="B11" s="14" t="s">
        <v>21</v>
      </c>
      <c r="C11" s="12">
        <v>185000</v>
      </c>
      <c r="D11" s="12">
        <f t="shared" ref="D11:D20" si="1">E11+G11</f>
        <v>171670</v>
      </c>
      <c r="E11" s="12">
        <v>105130</v>
      </c>
      <c r="F11" s="20">
        <v>66540</v>
      </c>
      <c r="G11" s="12">
        <v>66540</v>
      </c>
      <c r="H11" s="12">
        <v>296378</v>
      </c>
      <c r="I11" s="12">
        <v>109840</v>
      </c>
      <c r="J11" s="21">
        <v>12524</v>
      </c>
      <c r="K11" s="13">
        <v>20567</v>
      </c>
      <c r="L11" s="13"/>
      <c r="M11" s="21">
        <f t="shared" ref="M11:M20" si="2">D11+H11+I11+J11+K11+L11</f>
        <v>610979</v>
      </c>
      <c r="N11" s="1">
        <f>M11-'[1]08'!E12</f>
        <v>245211</v>
      </c>
    </row>
    <row r="12" spans="1:16" x14ac:dyDescent="0.25">
      <c r="A12" s="10">
        <v>3</v>
      </c>
      <c r="B12" s="15" t="s">
        <v>22</v>
      </c>
      <c r="C12" s="12">
        <v>192500</v>
      </c>
      <c r="D12" s="12">
        <f t="shared" si="1"/>
        <v>178400</v>
      </c>
      <c r="E12" s="12">
        <v>97000</v>
      </c>
      <c r="F12" s="20">
        <v>81400</v>
      </c>
      <c r="G12" s="12">
        <v>81400</v>
      </c>
      <c r="H12" s="12">
        <v>393328</v>
      </c>
      <c r="I12" s="12">
        <v>141681</v>
      </c>
      <c r="J12" s="21">
        <v>9092</v>
      </c>
      <c r="K12" s="13">
        <v>7396</v>
      </c>
      <c r="L12" s="13"/>
      <c r="M12" s="21">
        <f t="shared" si="2"/>
        <v>729897</v>
      </c>
      <c r="N12" s="1">
        <f>M12-'[1]08'!E13</f>
        <v>309390</v>
      </c>
    </row>
    <row r="13" spans="1:16" x14ac:dyDescent="0.25">
      <c r="A13" s="10">
        <v>4</v>
      </c>
      <c r="B13" s="15" t="s">
        <v>23</v>
      </c>
      <c r="C13" s="12">
        <v>266000</v>
      </c>
      <c r="D13" s="12">
        <f t="shared" si="1"/>
        <v>252800</v>
      </c>
      <c r="E13" s="12">
        <v>110870</v>
      </c>
      <c r="F13" s="20">
        <v>141930</v>
      </c>
      <c r="G13" s="12">
        <v>141930</v>
      </c>
      <c r="H13" s="12">
        <v>702619</v>
      </c>
      <c r="I13" s="12">
        <v>260156</v>
      </c>
      <c r="J13" s="21">
        <v>13904</v>
      </c>
      <c r="K13" s="13">
        <v>7435</v>
      </c>
      <c r="L13" s="13"/>
      <c r="M13" s="21">
        <f t="shared" si="2"/>
        <v>1236914</v>
      </c>
      <c r="N13" s="1">
        <f>M13-'[1]08'!E14</f>
        <v>513719</v>
      </c>
    </row>
    <row r="14" spans="1:16" x14ac:dyDescent="0.25">
      <c r="A14" s="10">
        <v>5</v>
      </c>
      <c r="B14" s="15" t="s">
        <v>24</v>
      </c>
      <c r="C14" s="12">
        <v>148500</v>
      </c>
      <c r="D14" s="12">
        <f t="shared" si="1"/>
        <v>135250</v>
      </c>
      <c r="E14" s="12">
        <v>76500</v>
      </c>
      <c r="F14" s="20">
        <v>58750</v>
      </c>
      <c r="G14" s="12">
        <v>58750</v>
      </c>
      <c r="H14" s="12">
        <v>510760</v>
      </c>
      <c r="I14" s="12">
        <v>189255</v>
      </c>
      <c r="J14" s="21">
        <v>8450</v>
      </c>
      <c r="K14" s="13">
        <v>13019</v>
      </c>
      <c r="L14" s="13"/>
      <c r="M14" s="21">
        <f t="shared" si="2"/>
        <v>856734</v>
      </c>
      <c r="N14" s="1">
        <f>M14-'[1]08'!E15</f>
        <v>355245</v>
      </c>
    </row>
    <row r="15" spans="1:16" x14ac:dyDescent="0.25">
      <c r="A15" s="10">
        <v>6</v>
      </c>
      <c r="B15" s="15" t="s">
        <v>25</v>
      </c>
      <c r="C15" s="12">
        <v>271000</v>
      </c>
      <c r="D15" s="12">
        <f t="shared" si="1"/>
        <v>254350</v>
      </c>
      <c r="E15" s="12">
        <v>114015</v>
      </c>
      <c r="F15" s="20">
        <v>140335</v>
      </c>
      <c r="G15" s="12">
        <v>140335</v>
      </c>
      <c r="H15" s="12">
        <v>543639</v>
      </c>
      <c r="I15" s="12">
        <v>211480</v>
      </c>
      <c r="J15" s="21">
        <v>13927</v>
      </c>
      <c r="K15" s="13">
        <v>25980</v>
      </c>
      <c r="L15" s="13"/>
      <c r="M15" s="21">
        <f t="shared" si="2"/>
        <v>1049376</v>
      </c>
      <c r="N15" s="1">
        <f>M15-'[1]08'!E16</f>
        <v>421281</v>
      </c>
    </row>
    <row r="16" spans="1:16" x14ac:dyDescent="0.25">
      <c r="A16" s="10">
        <v>7</v>
      </c>
      <c r="B16" s="15" t="s">
        <v>26</v>
      </c>
      <c r="C16" s="12">
        <v>170500</v>
      </c>
      <c r="D16" s="12">
        <f t="shared" si="1"/>
        <v>161230</v>
      </c>
      <c r="E16" s="12">
        <v>91540</v>
      </c>
      <c r="F16" s="20">
        <v>69690</v>
      </c>
      <c r="G16" s="12">
        <v>69690</v>
      </c>
      <c r="H16" s="12">
        <v>508880</v>
      </c>
      <c r="I16" s="12">
        <v>181795</v>
      </c>
      <c r="J16" s="21">
        <v>8781</v>
      </c>
      <c r="K16" s="13">
        <v>19023</v>
      </c>
      <c r="L16" s="13"/>
      <c r="M16" s="21">
        <f t="shared" si="2"/>
        <v>879709</v>
      </c>
      <c r="N16" s="1">
        <f>M16-'[1]08'!E17</f>
        <v>364792</v>
      </c>
    </row>
    <row r="17" spans="1:14" x14ac:dyDescent="0.25">
      <c r="A17" s="10">
        <v>8</v>
      </c>
      <c r="B17" s="15" t="s">
        <v>27</v>
      </c>
      <c r="C17" s="12">
        <v>130000</v>
      </c>
      <c r="D17" s="12">
        <f t="shared" si="1"/>
        <v>119160</v>
      </c>
      <c r="E17" s="12">
        <v>62740</v>
      </c>
      <c r="F17" s="20">
        <v>56420</v>
      </c>
      <c r="G17" s="12">
        <v>56420</v>
      </c>
      <c r="H17" s="12">
        <v>365060</v>
      </c>
      <c r="I17" s="12">
        <v>130469</v>
      </c>
      <c r="J17" s="21">
        <v>7336</v>
      </c>
      <c r="K17" s="13">
        <v>21610</v>
      </c>
      <c r="L17" s="13"/>
      <c r="M17" s="21">
        <f t="shared" si="2"/>
        <v>643635</v>
      </c>
      <c r="N17" s="1">
        <f>M17-'[1]08'!E18</f>
        <v>249750</v>
      </c>
    </row>
    <row r="18" spans="1:14" x14ac:dyDescent="0.25">
      <c r="A18" s="10">
        <v>9</v>
      </c>
      <c r="B18" s="15" t="s">
        <v>28</v>
      </c>
      <c r="C18" s="12">
        <v>103000</v>
      </c>
      <c r="D18" s="12">
        <f t="shared" si="1"/>
        <v>94730</v>
      </c>
      <c r="E18" s="12">
        <v>60480</v>
      </c>
      <c r="F18" s="20">
        <v>34250</v>
      </c>
      <c r="G18" s="12">
        <v>34250</v>
      </c>
      <c r="H18" s="12">
        <v>415292</v>
      </c>
      <c r="I18" s="12">
        <v>150753</v>
      </c>
      <c r="J18" s="21">
        <v>7931</v>
      </c>
      <c r="K18" s="13">
        <v>49572</v>
      </c>
      <c r="L18" s="13"/>
      <c r="M18" s="21">
        <f t="shared" si="2"/>
        <v>718278</v>
      </c>
      <c r="N18" s="1">
        <f>M18-'[1]08'!E19</f>
        <v>283488</v>
      </c>
    </row>
    <row r="19" spans="1:14" x14ac:dyDescent="0.25">
      <c r="A19" s="10">
        <v>10</v>
      </c>
      <c r="B19" s="15" t="s">
        <v>29</v>
      </c>
      <c r="C19" s="12">
        <v>127500</v>
      </c>
      <c r="D19" s="12">
        <f t="shared" si="1"/>
        <v>118850</v>
      </c>
      <c r="E19" s="12">
        <v>70350</v>
      </c>
      <c r="F19" s="20">
        <v>48500</v>
      </c>
      <c r="G19" s="12">
        <v>48500</v>
      </c>
      <c r="H19" s="12">
        <v>241438</v>
      </c>
      <c r="I19" s="12">
        <v>96884</v>
      </c>
      <c r="J19" s="21">
        <v>5943</v>
      </c>
      <c r="K19" s="13">
        <v>37216</v>
      </c>
      <c r="L19" s="13"/>
      <c r="M19" s="21">
        <f t="shared" si="2"/>
        <v>500331</v>
      </c>
      <c r="N19" s="1">
        <f>M19-'[1]08'!E20</f>
        <v>231859</v>
      </c>
    </row>
    <row r="20" spans="1:14" x14ac:dyDescent="0.25">
      <c r="A20" s="10">
        <v>11</v>
      </c>
      <c r="B20" s="15" t="s">
        <v>30</v>
      </c>
      <c r="C20" s="12">
        <v>29500</v>
      </c>
      <c r="D20" s="12">
        <f t="shared" si="1"/>
        <v>26725</v>
      </c>
      <c r="E20" s="12">
        <v>14375</v>
      </c>
      <c r="F20" s="20">
        <v>12350</v>
      </c>
      <c r="G20" s="12">
        <v>12350</v>
      </c>
      <c r="H20" s="12">
        <v>161105</v>
      </c>
      <c r="I20" s="12">
        <v>54135</v>
      </c>
      <c r="J20" s="21">
        <v>4686</v>
      </c>
      <c r="K20" s="13">
        <v>21314</v>
      </c>
      <c r="L20" s="13"/>
      <c r="M20" s="21">
        <f t="shared" si="2"/>
        <v>267965</v>
      </c>
      <c r="N20" s="1">
        <f>M20-'[1]08'!E21</f>
        <v>81045</v>
      </c>
    </row>
    <row r="21" spans="1:14" x14ac:dyDescent="0.25">
      <c r="A21" s="16"/>
      <c r="B21" s="17"/>
      <c r="C21" s="17"/>
      <c r="D21" s="17"/>
      <c r="E21" s="17"/>
      <c r="F21" s="18"/>
      <c r="G21" s="17"/>
      <c r="H21" s="17"/>
      <c r="I21" s="17"/>
      <c r="J21" s="17"/>
      <c r="K21" s="17"/>
      <c r="L21" s="17"/>
      <c r="M21" s="22"/>
    </row>
    <row r="22" spans="1:14" x14ac:dyDescent="0.25">
      <c r="A22" s="19"/>
    </row>
    <row r="25" spans="1:14" ht="22.5" customHeight="1" x14ac:dyDescent="0.25"/>
  </sheetData>
  <mergeCells count="18">
    <mergeCell ref="A5:A7"/>
    <mergeCell ref="B5:B7"/>
    <mergeCell ref="C5:C7"/>
    <mergeCell ref="H5:H7"/>
    <mergeCell ref="I5:I7"/>
    <mergeCell ref="D5:D7"/>
    <mergeCell ref="E5:G5"/>
    <mergeCell ref="E6:E7"/>
    <mergeCell ref="A1:C1"/>
    <mergeCell ref="L1:M1"/>
    <mergeCell ref="A2:M2"/>
    <mergeCell ref="A3:M3"/>
    <mergeCell ref="L4:M4"/>
    <mergeCell ref="F6:G6"/>
    <mergeCell ref="J5:J7"/>
    <mergeCell ref="L5:L7"/>
    <mergeCell ref="K5:K7"/>
    <mergeCell ref="M5:M7"/>
  </mergeCells>
  <pageMargins left="0.5" right="0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F0CC44-5742-4317-9509-AA6C0D652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AAC337-7B76-4450-930E-33A7FD0BE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tranthikimtuyen</cp:lastModifiedBy>
  <cp:lastPrinted>2024-11-14T07:50:50Z</cp:lastPrinted>
  <dcterms:created xsi:type="dcterms:W3CDTF">2018-08-22T07:49:45Z</dcterms:created>
  <dcterms:modified xsi:type="dcterms:W3CDTF">2024-11-14T07:56:01Z</dcterms:modified>
</cp:coreProperties>
</file>