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-120" windowWidth="15225" windowHeight="11640"/>
  </bookViews>
  <sheets>
    <sheet name="Sheet1" sheetId="1" r:id="rId1"/>
  </sheets>
  <externalReferences>
    <externalReference r:id="rId2"/>
  </externalReferences>
  <definedNames>
    <definedName name="_xlnm.Print_Titles" localSheetId="0">Sheet1!$6:$8</definedName>
  </definedNames>
  <calcPr calcId="14562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74" i="1" l="1"/>
  <c r="M67" i="1"/>
  <c r="C79" i="1" l="1"/>
  <c r="C78" i="1"/>
  <c r="C77" i="1"/>
  <c r="C76" i="1"/>
  <c r="C75" i="1"/>
  <c r="C73" i="1"/>
  <c r="C72" i="1"/>
  <c r="C71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8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3" i="1"/>
  <c r="A1" i="1"/>
  <c r="D9" i="1" l="1"/>
  <c r="D4" i="1" s="1"/>
  <c r="C10" i="1"/>
  <c r="G9" i="1"/>
  <c r="Q9" i="1"/>
  <c r="Q4" i="1" s="1"/>
  <c r="J9" i="1"/>
  <c r="J4" i="1" s="1"/>
  <c r="R9" i="1"/>
  <c r="R4" i="1" s="1"/>
  <c r="E9" i="1"/>
  <c r="E4" i="1" s="1"/>
  <c r="I9" i="1"/>
  <c r="I4" i="1" s="1"/>
  <c r="M9" i="1"/>
  <c r="M4" i="1" s="1"/>
  <c r="F9" i="1"/>
  <c r="F4" i="1" s="1"/>
  <c r="H9" i="1"/>
  <c r="H4" i="1" s="1"/>
  <c r="L9" i="1"/>
  <c r="L4" i="1" s="1"/>
  <c r="P9" i="1"/>
  <c r="P4" i="1" s="1"/>
  <c r="C49" i="1"/>
  <c r="G4" i="1"/>
  <c r="K9" i="1"/>
  <c r="K4" i="1" s="1"/>
  <c r="O9" i="1"/>
  <c r="C70" i="1"/>
  <c r="N9" i="1"/>
  <c r="C9" i="1" l="1"/>
  <c r="C4" i="1" s="1"/>
</calcChain>
</file>

<file path=xl/sharedStrings.xml><?xml version="1.0" encoding="utf-8"?>
<sst xmlns="http://schemas.openxmlformats.org/spreadsheetml/2006/main" count="104" uniqueCount="104">
  <si>
    <t>Đơn vị: Triệu đồng</t>
  </si>
  <si>
    <t>STT</t>
  </si>
  <si>
    <t>TỔNG SỐ</t>
  </si>
  <si>
    <t>Biểu số 40/CK-NSNN</t>
  </si>
  <si>
    <t>Tên đơn vị</t>
  </si>
  <si>
    <t>Tổng số</t>
  </si>
  <si>
    <t>Chi giáo dục - đào tạo và dạy nghề</t>
  </si>
  <si>
    <t>Chi khoa học và công nghệ</t>
  </si>
  <si>
    <t>Chi quốc phòng</t>
  </si>
  <si>
    <t>Chi an ninh và trật tự an toàn xã hội</t>
  </si>
  <si>
    <t>Chi y tế, dân số và gia đình</t>
  </si>
  <si>
    <t>Chi văn hóa thông tin</t>
  </si>
  <si>
    <t>Chi phát thanh, truyền hình, thông tấn</t>
  </si>
  <si>
    <t>Chi bảo vệ môi trường</t>
  </si>
  <si>
    <t>Chi các hoạt động kinh tế</t>
  </si>
  <si>
    <t>Trong đó</t>
  </si>
  <si>
    <t>Chi hoạt động của cơ quan quản lý nhà nước, đảng, đoàn thể</t>
  </si>
  <si>
    <t>Chi bảo đảm xã hội</t>
  </si>
  <si>
    <t>Chi thường xuyên khác</t>
  </si>
  <si>
    <t>Chi giao thông</t>
  </si>
  <si>
    <t>Chi nông nghiệp, lâm nghiệp, thủy lợi, thủy sản</t>
  </si>
  <si>
    <t>A</t>
  </si>
  <si>
    <t>B</t>
  </si>
  <si>
    <t>I</t>
  </si>
  <si>
    <t>Các Sở, cơ quan Tỉnh</t>
  </si>
  <si>
    <t>Văn phòng Đoàn Đại biểu Quốc hội, Hội đồng nhân và UBND tỉnh</t>
  </si>
  <si>
    <t xml:space="preserve">Sở Nông nghiệp và Phát triển nông thôn </t>
  </si>
  <si>
    <t xml:space="preserve">Sở Kế hoạch và Đầu tư </t>
  </si>
  <si>
    <t xml:space="preserve">Sở Tư pháp </t>
  </si>
  <si>
    <t xml:space="preserve">Sở Công Thương </t>
  </si>
  <si>
    <t xml:space="preserve">Sở Khoa học và Công nghệ </t>
  </si>
  <si>
    <t xml:space="preserve">Sở Tài chính </t>
  </si>
  <si>
    <t xml:space="preserve">Sở Xây dựng </t>
  </si>
  <si>
    <t>Sở Giao thông Vận tải</t>
  </si>
  <si>
    <t>Sở Giáo dục - Đào tạo</t>
  </si>
  <si>
    <t>Sở Y tế Tiền Giang</t>
  </si>
  <si>
    <t xml:space="preserve">Sở Lao động Thương binh và Xã hội </t>
  </si>
  <si>
    <t xml:space="preserve">Sở Văn hóa Thể thao và Du lịch </t>
  </si>
  <si>
    <t xml:space="preserve">Sở Tài nguyên và Môi trường </t>
  </si>
  <si>
    <t>Sở Thông tin và Truyền thông</t>
  </si>
  <si>
    <t xml:space="preserve">Sở Nội vụ </t>
  </si>
  <si>
    <t>Sở Ngoại vụ</t>
  </si>
  <si>
    <t xml:space="preserve">Thanh tra tỉnh </t>
  </si>
  <si>
    <t>Ban Quản lý các khu công nghiệp</t>
  </si>
  <si>
    <t>Văn phòng Tỉnh uỷ</t>
  </si>
  <si>
    <t xml:space="preserve">Ủy ban Mặt trận Tổ quốc </t>
  </si>
  <si>
    <t>Tỉnh đoàn</t>
  </si>
  <si>
    <t xml:space="preserve">Hội Liên hiệp phụ nữ </t>
  </si>
  <si>
    <t xml:space="preserve">Hội Nông dân </t>
  </si>
  <si>
    <t xml:space="preserve">Hội Cựu chiến binh </t>
  </si>
  <si>
    <t>Trường Đại học Tiền Giang</t>
  </si>
  <si>
    <t xml:space="preserve">Trường Cao đẳng Y tế </t>
  </si>
  <si>
    <t xml:space="preserve">Trường Chính trị </t>
  </si>
  <si>
    <t>Báo Ấp Bắc</t>
  </si>
  <si>
    <t>BCH Quân sự tỉnh</t>
  </si>
  <si>
    <t>BCH Bộ đội biên phòng</t>
  </si>
  <si>
    <t>Công an tỉnh</t>
  </si>
  <si>
    <t>Quỹ Phát triển KHCN</t>
  </si>
  <si>
    <t>Quỹ Bão trì đường bộ</t>
  </si>
  <si>
    <t>II</t>
  </si>
  <si>
    <t>Chi hỗ trợ các tổ chức chính trị xã hội - nghề nghiệp, xã hội, xã hội - nghề nghiệp</t>
  </si>
  <si>
    <t>Liên hiệp các Hội  KH&amp;KT</t>
  </si>
  <si>
    <t xml:space="preserve">LH các tổ chức Hữu nghị </t>
  </si>
  <si>
    <t>Hội Người mù</t>
  </si>
  <si>
    <t>Hội Bảo vệ quyền lợi người tiêu dùng</t>
  </si>
  <si>
    <t>Hội Luật gia</t>
  </si>
  <si>
    <t>Hội Nhà báo</t>
  </si>
  <si>
    <t>Hội Văn học Nghệ thuật</t>
  </si>
  <si>
    <t>Hội Chữ thập đỏ</t>
  </si>
  <si>
    <t>Liên minh Hợp tác xã</t>
  </si>
  <si>
    <t>Hội Đông y</t>
  </si>
  <si>
    <t>Hội nạn nhân chất độc da cam/dioxin</t>
  </si>
  <si>
    <t>Hội Người cao tuổi</t>
  </si>
  <si>
    <t>Hội Khuyến học</t>
  </si>
  <si>
    <t>Hội Bảo trợ Bệnh nhân nghèo</t>
  </si>
  <si>
    <t>Câu lạc bộ Hưu trí</t>
  </si>
  <si>
    <t>Hội Cựu thanh niên xung phong</t>
  </si>
  <si>
    <t>Ban liên lạc Cựu tù kháng chiến</t>
  </si>
  <si>
    <t>III</t>
  </si>
  <si>
    <t>Kinh phí cấp bù thủy lợi phí</t>
  </si>
  <si>
    <t>IV</t>
  </si>
  <si>
    <t>Kinh phí thực hiện công tác qui hoạch</t>
  </si>
  <si>
    <t>V</t>
  </si>
  <si>
    <t>VI</t>
  </si>
  <si>
    <t xml:space="preserve">Chi thực hiện các nhiệm vụ khác </t>
  </si>
  <si>
    <t xml:space="preserve">Trong đó: </t>
  </si>
  <si>
    <t xml:space="preserve"> - KP hỗ trợ đơn vị Trung ương</t>
  </si>
  <si>
    <t>- Quỹ Thi đua - Khen thưởng tỉnh</t>
  </si>
  <si>
    <t>- Chi khác còn lại</t>
  </si>
  <si>
    <t>VII</t>
  </si>
  <si>
    <t>Chi bổ sung Quỹ dự trữ tài chính</t>
  </si>
  <si>
    <t>VIII</t>
  </si>
  <si>
    <t>Dự phòng ngân sách</t>
  </si>
  <si>
    <t>IX</t>
  </si>
  <si>
    <t>Chi tạo nguồn CCTL</t>
  </si>
  <si>
    <t>Văn phòng Ủy ban nhân dân tỉnh</t>
  </si>
  <si>
    <t>Trường Cao đẳng Tiền Giang</t>
  </si>
  <si>
    <t>Kinh phí  hỗ trợ mua BHYT trẻ em dưới 6 tuổi, hộ nghèo, hộ cận nghèo, người đang sinh sống tại xã đảo, học sinh, sinh viên…; BHXH tự nguyện</t>
  </si>
  <si>
    <t xml:space="preserve"> - Kinh phí mua ô tô chuyên dùng và xe ô tô dùng chung</t>
  </si>
  <si>
    <t>Chi thể  dục thể thao</t>
  </si>
  <si>
    <t xml:space="preserve"> - KP hỗ trợ  phát triển đất trồng lúa</t>
  </si>
  <si>
    <t>DỰ TOÁN CHI THƯỜNG XUYÊN CỦA NGÂN SÁCH CẤP TỈNH CHO TỪNG CƠ QUAN, TỔ CHỨC THEO LĨNH VỰC NĂM 2025</t>
  </si>
  <si>
    <t xml:space="preserve">Đài Phát thanh và Truyền hình </t>
  </si>
  <si>
    <t xml:space="preserve">Trung tâm Phát triển quỹ đất và ĐTXD hạ tầng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</si>
</sst>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9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0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9" fillId="0" borderId="0"/>
    <xf numFmtId="0" fontId="4" fillId="0" borderId="0"/>
    <xf numFmtId="0" fontId="7" fillId="0" borderId="0"/>
    <xf numFmtId="0" fontId="1" fillId="0" borderId="0"/>
    <xf numFmtId="0" fontId="4" fillId="0" borderId="0"/>
  </cellStyleXfs>
  <cellXfs count="53">
    <xf numFmtId="0" fontId="0" fillId="0" borderId="0" xfId="0"/>
    <xf numFmtId="3" fontId="11" fillId="0" borderId="0" xfId="0" applyNumberFormat="1" applyFont="1"/>
    <xf numFmtId="3" fontId="12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3" fontId="13" fillId="0" borderId="8" xfId="0" applyNumberFormat="1" applyFont="1" applyBorder="1" applyAlignment="1">
      <alignment vertical="center" wrapText="1"/>
    </xf>
    <xf numFmtId="3" fontId="8" fillId="0" borderId="8" xfId="11" applyNumberFormat="1" applyFont="1" applyFill="1" applyBorder="1" applyAlignment="1">
      <alignment horizontal="center" vertical="center"/>
    </xf>
    <xf numFmtId="3" fontId="8" fillId="0" borderId="8" xfId="11" applyNumberFormat="1" applyFont="1" applyFill="1" applyBorder="1" applyAlignment="1">
      <alignment horizontal="left" vertical="center" wrapText="1"/>
    </xf>
    <xf numFmtId="3" fontId="11" fillId="0" borderId="8" xfId="0" applyNumberFormat="1" applyFont="1" applyBorder="1" applyAlignment="1">
      <alignment vertical="center" wrapText="1"/>
    </xf>
    <xf numFmtId="3" fontId="8" fillId="0" borderId="8" xfId="11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8" fillId="0" borderId="8" xfId="11" applyNumberFormat="1" applyFont="1" applyFill="1" applyBorder="1" applyAlignment="1">
      <alignment horizontal="left" vertical="center"/>
    </xf>
    <xf numFmtId="3" fontId="8" fillId="0" borderId="8" xfId="11" applyNumberFormat="1" applyFont="1" applyFill="1" applyBorder="1" applyAlignment="1">
      <alignment vertical="center"/>
    </xf>
    <xf numFmtId="3" fontId="3" fillId="0" borderId="8" xfId="11" applyNumberFormat="1" applyFont="1" applyFill="1" applyBorder="1" applyAlignment="1">
      <alignment horizontal="center" vertical="center"/>
    </xf>
    <xf numFmtId="3" fontId="3" fillId="0" borderId="8" xfId="11" applyNumberFormat="1" applyFont="1" applyFill="1" applyBorder="1" applyAlignment="1">
      <alignment horizontal="left" vertical="center" wrapText="1"/>
    </xf>
    <xf numFmtId="3" fontId="8" fillId="0" borderId="8" xfId="0" applyNumberFormat="1" applyFont="1" applyFill="1" applyBorder="1" applyAlignment="1">
      <alignment vertical="center"/>
    </xf>
    <xf numFmtId="3" fontId="13" fillId="0" borderId="0" xfId="0" applyNumberFormat="1" applyFont="1"/>
    <xf numFmtId="3" fontId="8" fillId="0" borderId="8" xfId="0" applyNumberFormat="1" applyFont="1" applyFill="1" applyBorder="1" applyAlignment="1">
      <alignment horizontal="left" vertical="center"/>
    </xf>
    <xf numFmtId="3" fontId="16" fillId="0" borderId="8" xfId="11" applyNumberFormat="1" applyFont="1" applyFill="1" applyBorder="1" applyAlignment="1">
      <alignment horizontal="center" vertical="center"/>
    </xf>
    <xf numFmtId="3" fontId="16" fillId="0" borderId="8" xfId="11" applyNumberFormat="1" applyFont="1" applyFill="1" applyBorder="1" applyAlignment="1">
      <alignment horizontal="left" vertical="center" wrapText="1"/>
    </xf>
    <xf numFmtId="3" fontId="14" fillId="0" borderId="8" xfId="0" applyNumberFormat="1" applyFont="1" applyBorder="1" applyAlignment="1">
      <alignment vertical="center" wrapText="1"/>
    </xf>
    <xf numFmtId="3" fontId="17" fillId="0" borderId="8" xfId="0" applyNumberFormat="1" applyFont="1" applyBorder="1" applyAlignment="1">
      <alignment vertical="center" wrapText="1"/>
    </xf>
    <xf numFmtId="3" fontId="14" fillId="0" borderId="0" xfId="0" applyNumberFormat="1" applyFont="1"/>
    <xf numFmtId="3" fontId="18" fillId="0" borderId="8" xfId="11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3" fontId="18" fillId="0" borderId="9" xfId="0" applyNumberFormat="1" applyFont="1" applyFill="1" applyBorder="1" applyAlignment="1">
      <alignment vertical="center" wrapText="1"/>
    </xf>
    <xf numFmtId="3" fontId="18" fillId="0" borderId="10" xfId="0" quotePrefix="1" applyNumberFormat="1" applyFont="1" applyFill="1" applyBorder="1" applyAlignment="1">
      <alignment vertical="center" wrapText="1"/>
    </xf>
    <xf numFmtId="3" fontId="17" fillId="0" borderId="5" xfId="0" applyNumberFormat="1" applyFont="1" applyBorder="1" applyAlignment="1">
      <alignment vertical="center" wrapText="1"/>
    </xf>
    <xf numFmtId="3" fontId="18" fillId="0" borderId="6" xfId="11" applyNumberFormat="1" applyFont="1" applyFill="1" applyBorder="1" applyAlignment="1">
      <alignment horizontal="center" vertical="center" wrapText="1"/>
    </xf>
    <xf numFmtId="3" fontId="18" fillId="0" borderId="0" xfId="0" quotePrefix="1" applyNumberFormat="1" applyFont="1" applyFill="1" applyBorder="1" applyAlignment="1">
      <alignment vertical="center" wrapText="1"/>
    </xf>
    <xf numFmtId="3" fontId="3" fillId="0" borderId="5" xfId="11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13" fillId="0" borderId="5" xfId="0" applyNumberFormat="1" applyFont="1" applyBorder="1" applyAlignment="1">
      <alignment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3" fontId="16" fillId="0" borderId="11" xfId="0" applyNumberFormat="1" applyFont="1" applyFill="1" applyBorder="1" applyAlignment="1">
      <alignment vertical="center" wrapText="1"/>
    </xf>
    <xf numFmtId="3" fontId="17" fillId="0" borderId="11" xfId="0" applyNumberFormat="1" applyFont="1" applyBorder="1" applyAlignment="1">
      <alignment vertical="center" wrapText="1"/>
    </xf>
    <xf numFmtId="3" fontId="14" fillId="0" borderId="11" xfId="0" applyNumberFormat="1" applyFont="1" applyBorder="1" applyAlignment="1">
      <alignment vertical="center" wrapText="1"/>
    </xf>
    <xf numFmtId="3" fontId="18" fillId="0" borderId="9" xfId="0" applyNumberFormat="1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3" fontId="8" fillId="0" borderId="0" xfId="0" applyNumberFormat="1" applyFont="1"/>
    <xf numFmtId="3" fontId="10" fillId="0" borderId="0" xfId="0" applyNumberFormat="1" applyFont="1" applyAlignment="1">
      <alignment horizontal="left" wrapText="1"/>
    </xf>
    <xf numFmtId="3" fontId="10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_Sheet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G%20KHAI%20DU%20TOAN%20NSDP%20TRINH%20HD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1"/>
      <sheetName val="34"/>
      <sheetName val="02"/>
      <sheetName val="03"/>
      <sheetName val="37"/>
      <sheetName val="38"/>
      <sheetName val="39"/>
      <sheetName val="40"/>
      <sheetName val="42"/>
      <sheetName val="08"/>
      <sheetName val="09"/>
      <sheetName val="36"/>
      <sheetName val="46"/>
      <sheetName val="43"/>
      <sheetName val="44"/>
      <sheetName val="45"/>
      <sheetName val="4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UBND TỈNH TIỀN GIANG</v>
          </cell>
        </row>
        <row r="3">
          <cell r="A3" t="str">
            <v>(Dự toán trình Hội đồng nhân dân)</v>
          </cell>
        </row>
      </sheetData>
      <sheetData sheetId="13"/>
      <sheetData sheetId="14">
        <row r="8">
          <cell r="D8">
            <v>5724711</v>
          </cell>
        </row>
        <row r="21">
          <cell r="D21">
            <v>2038074</v>
          </cell>
        </row>
      </sheetData>
      <sheetData sheetId="15">
        <row r="28">
          <cell r="C28">
            <v>947480</v>
          </cell>
        </row>
        <row r="29">
          <cell r="C29">
            <v>34787</v>
          </cell>
        </row>
        <row r="30">
          <cell r="C30">
            <v>56362</v>
          </cell>
        </row>
        <row r="31">
          <cell r="C31">
            <v>27546</v>
          </cell>
        </row>
        <row r="32">
          <cell r="C32">
            <v>450968</v>
          </cell>
        </row>
        <row r="33">
          <cell r="C33">
            <v>37441</v>
          </cell>
        </row>
        <row r="34">
          <cell r="C34">
            <v>10000</v>
          </cell>
        </row>
        <row r="35">
          <cell r="C35">
            <v>28854</v>
          </cell>
        </row>
        <row r="36">
          <cell r="C36">
            <v>15725</v>
          </cell>
        </row>
        <row r="37">
          <cell r="C37">
            <v>206287</v>
          </cell>
        </row>
        <row r="38">
          <cell r="C38">
            <v>326736</v>
          </cell>
        </row>
        <row r="39">
          <cell r="C39">
            <v>309326</v>
          </cell>
        </row>
        <row r="40">
          <cell r="C40">
            <v>351861</v>
          </cell>
        </row>
      </sheetData>
      <sheetData sheetId="16"/>
      <sheetData sheetId="17"/>
      <sheetData sheetId="18"/>
      <sheetData sheetId="19"/>
      <sheetData sheetId="20">
        <row r="11">
          <cell r="E11">
            <v>873134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12" sqref="T12"/>
    </sheetView>
  </sheetViews>
  <sheetFormatPr defaultColWidth="8.85546875" defaultRowHeight="12.75" x14ac:dyDescent="0.2"/>
  <cols>
    <col min="1" max="1" width="5" style="1" customWidth="1"/>
    <col min="2" max="2" width="32.42578125" style="1" customWidth="1"/>
    <col min="3" max="3" width="10.85546875" style="1" customWidth="1"/>
    <col min="4" max="4" width="10" style="1" customWidth="1"/>
    <col min="5" max="5" width="8.140625" style="1" customWidth="1"/>
    <col min="6" max="6" width="7.28515625" style="1" customWidth="1"/>
    <col min="7" max="10" width="8.140625" style="1" customWidth="1"/>
    <col min="11" max="11" width="7.85546875" style="1" customWidth="1"/>
    <col min="12" max="13" width="8.140625" style="1" customWidth="1"/>
    <col min="14" max="14" width="7.42578125" style="1" customWidth="1"/>
    <col min="15" max="17" width="8.140625" style="1" customWidth="1"/>
    <col min="18" max="18" width="10.5703125" style="1" customWidth="1"/>
    <col min="19" max="16384" width="8.85546875" style="1"/>
  </cols>
  <sheetData>
    <row r="1" spans="1:19" ht="18" customHeight="1" x14ac:dyDescent="0.2">
      <c r="A1" s="46" t="str">
        <f>'[1]34'!A1:B1</f>
        <v>UBND TỈNH TIỀN GIANG</v>
      </c>
      <c r="B1" s="46"/>
      <c r="P1" s="47" t="s">
        <v>3</v>
      </c>
      <c r="Q1" s="47"/>
      <c r="R1" s="47"/>
    </row>
    <row r="2" spans="1:19" x14ac:dyDescent="0.2">
      <c r="A2" s="47" t="s">
        <v>101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9" x14ac:dyDescent="0.2">
      <c r="A3" s="48" t="str">
        <f>'[1]34'!A3:G3</f>
        <v>(Dự toán trình Hội đồng nhân dân)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9" hidden="1" x14ac:dyDescent="0.2">
      <c r="A4" s="2"/>
      <c r="B4" s="2"/>
      <c r="C4" s="2">
        <f>C9-'[1]03'!D21</f>
        <v>610216</v>
      </c>
      <c r="D4" s="2">
        <f>D9-'[1]37'!C28</f>
        <v>55314</v>
      </c>
      <c r="E4" s="2">
        <f>E9-'[1]37'!C29</f>
        <v>2270</v>
      </c>
      <c r="F4" s="2">
        <f>F9-'[1]37'!C30</f>
        <v>27274</v>
      </c>
      <c r="G4" s="2">
        <f>G9-'[1]37'!C31</f>
        <v>4325</v>
      </c>
      <c r="H4" s="2">
        <f>H9-'[1]37'!C32</f>
        <v>-8381</v>
      </c>
      <c r="I4" s="2">
        <f>I9-'[1]37'!C33</f>
        <v>8272</v>
      </c>
      <c r="J4" s="2">
        <f>J9-'[1]37'!C34</f>
        <v>12120</v>
      </c>
      <c r="K4" s="2">
        <f>K9-'[1]37'!C35</f>
        <v>6380</v>
      </c>
      <c r="L4" s="2">
        <f>L9-'[1]37'!C36</f>
        <v>-6108</v>
      </c>
      <c r="M4" s="2">
        <f>M9-'[1]37'!C37</f>
        <v>29760</v>
      </c>
      <c r="N4" s="2"/>
      <c r="O4" s="2"/>
      <c r="P4" s="2">
        <f>P9-'[1]37'!C38</f>
        <v>96747</v>
      </c>
      <c r="Q4" s="2">
        <f>Q9-'[1]37'!C39</f>
        <v>-200637</v>
      </c>
      <c r="R4" s="2">
        <f>R9-'[1]37'!C40</f>
        <v>-182419</v>
      </c>
    </row>
    <row r="5" spans="1:19" x14ac:dyDescent="0.2">
      <c r="A5" s="3"/>
      <c r="Q5" s="49" t="s">
        <v>0</v>
      </c>
      <c r="R5" s="49"/>
    </row>
    <row r="6" spans="1:19" ht="12.75" customHeight="1" x14ac:dyDescent="0.2">
      <c r="A6" s="50" t="s">
        <v>1</v>
      </c>
      <c r="B6" s="50" t="s">
        <v>4</v>
      </c>
      <c r="C6" s="50" t="s">
        <v>5</v>
      </c>
      <c r="D6" s="50" t="s">
        <v>6</v>
      </c>
      <c r="E6" s="50" t="s">
        <v>7</v>
      </c>
      <c r="F6" s="50" t="s">
        <v>8</v>
      </c>
      <c r="G6" s="50" t="s">
        <v>9</v>
      </c>
      <c r="H6" s="50" t="s">
        <v>10</v>
      </c>
      <c r="I6" s="50" t="s">
        <v>11</v>
      </c>
      <c r="J6" s="50" t="s">
        <v>12</v>
      </c>
      <c r="K6" s="50" t="s">
        <v>99</v>
      </c>
      <c r="L6" s="50" t="s">
        <v>13</v>
      </c>
      <c r="M6" s="50" t="s">
        <v>14</v>
      </c>
      <c r="N6" s="52" t="s">
        <v>15</v>
      </c>
      <c r="O6" s="52"/>
      <c r="P6" s="50" t="s">
        <v>16</v>
      </c>
      <c r="Q6" s="50" t="s">
        <v>17</v>
      </c>
      <c r="R6" s="50" t="s">
        <v>18</v>
      </c>
      <c r="S6" s="4"/>
    </row>
    <row r="7" spans="1:19" ht="96.75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" t="s">
        <v>19</v>
      </c>
      <c r="O7" s="5" t="s">
        <v>20</v>
      </c>
      <c r="P7" s="51"/>
      <c r="Q7" s="51"/>
      <c r="R7" s="51"/>
      <c r="S7" s="4"/>
    </row>
    <row r="8" spans="1:19" ht="14.25" customHeight="1" x14ac:dyDescent="0.2">
      <c r="A8" s="6" t="s">
        <v>21</v>
      </c>
      <c r="B8" s="6" t="s">
        <v>22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>
        <v>11</v>
      </c>
      <c r="N8" s="6">
        <v>12</v>
      </c>
      <c r="O8" s="6">
        <v>13</v>
      </c>
      <c r="P8" s="6">
        <v>14</v>
      </c>
      <c r="Q8" s="6">
        <v>15</v>
      </c>
      <c r="R8" s="6">
        <v>16</v>
      </c>
    </row>
    <row r="9" spans="1:19" s="45" customFormat="1" x14ac:dyDescent="0.2">
      <c r="A9" s="43"/>
      <c r="B9" s="44" t="s">
        <v>2</v>
      </c>
      <c r="C9" s="44">
        <f>C10+C49+C67+C68+C69+C70</f>
        <v>2648290</v>
      </c>
      <c r="D9" s="44">
        <f>D10+D49+D67+D68+D69+D70</f>
        <v>1002794</v>
      </c>
      <c r="E9" s="44">
        <f>E10+E49+E67+E68+E69+E70</f>
        <v>37057</v>
      </c>
      <c r="F9" s="44">
        <f>F10+F49+F67+F68+F69+F70+F77+F78+F79</f>
        <v>83636</v>
      </c>
      <c r="G9" s="44">
        <f>G10+G49+G67+G68+G69+G70</f>
        <v>31871</v>
      </c>
      <c r="H9" s="44">
        <f t="shared" ref="H9:R9" si="0">H10+H49+H67+H68+H69+H70</f>
        <v>442587</v>
      </c>
      <c r="I9" s="44">
        <f t="shared" si="0"/>
        <v>45713</v>
      </c>
      <c r="J9" s="44">
        <f t="shared" si="0"/>
        <v>22120</v>
      </c>
      <c r="K9" s="44">
        <f t="shared" si="0"/>
        <v>35234</v>
      </c>
      <c r="L9" s="44">
        <f t="shared" si="0"/>
        <v>9617</v>
      </c>
      <c r="M9" s="44">
        <f t="shared" si="0"/>
        <v>236047</v>
      </c>
      <c r="N9" s="44">
        <f t="shared" si="0"/>
        <v>36144</v>
      </c>
      <c r="O9" s="44">
        <f t="shared" si="0"/>
        <v>100643</v>
      </c>
      <c r="P9" s="44">
        <f t="shared" si="0"/>
        <v>423483</v>
      </c>
      <c r="Q9" s="44">
        <f t="shared" si="0"/>
        <v>108689</v>
      </c>
      <c r="R9" s="44">
        <f t="shared" si="0"/>
        <v>169442</v>
      </c>
    </row>
    <row r="10" spans="1:19" x14ac:dyDescent="0.2">
      <c r="A10" s="7" t="s">
        <v>23</v>
      </c>
      <c r="B10" s="8" t="s">
        <v>24</v>
      </c>
      <c r="C10" s="9">
        <f>SUM(C11:C48)</f>
        <v>1845390</v>
      </c>
      <c r="D10" s="9">
        <f t="shared" ref="D10:R10" si="1">SUM(D11:D48)</f>
        <v>802149</v>
      </c>
      <c r="E10" s="9">
        <f t="shared" si="1"/>
        <v>34245</v>
      </c>
      <c r="F10" s="9">
        <f t="shared" si="1"/>
        <v>83636</v>
      </c>
      <c r="G10" s="9">
        <f t="shared" si="1"/>
        <v>31871</v>
      </c>
      <c r="H10" s="9">
        <f t="shared" si="1"/>
        <v>124824</v>
      </c>
      <c r="I10" s="9">
        <f t="shared" si="1"/>
        <v>45713</v>
      </c>
      <c r="J10" s="9">
        <f t="shared" si="1"/>
        <v>22120</v>
      </c>
      <c r="K10" s="9">
        <f t="shared" si="1"/>
        <v>35234</v>
      </c>
      <c r="L10" s="9">
        <f t="shared" si="1"/>
        <v>9617</v>
      </c>
      <c r="M10" s="9">
        <f t="shared" si="1"/>
        <v>135876</v>
      </c>
      <c r="N10" s="9">
        <f t="shared" si="1"/>
        <v>36144</v>
      </c>
      <c r="O10" s="9">
        <f t="shared" si="1"/>
        <v>35472</v>
      </c>
      <c r="P10" s="9">
        <f t="shared" si="1"/>
        <v>409873</v>
      </c>
      <c r="Q10" s="9">
        <f t="shared" si="1"/>
        <v>108689</v>
      </c>
      <c r="R10" s="9">
        <f t="shared" si="1"/>
        <v>1543</v>
      </c>
    </row>
    <row r="11" spans="1:19" x14ac:dyDescent="0.2">
      <c r="A11" s="10">
        <v>1</v>
      </c>
      <c r="B11" s="13" t="s">
        <v>44</v>
      </c>
      <c r="C11" s="12">
        <f t="shared" ref="C11" si="2">SUM(D11:R11)-N11-O11</f>
        <v>87885</v>
      </c>
      <c r="D11" s="12">
        <v>1000</v>
      </c>
      <c r="E11" s="12"/>
      <c r="F11" s="12"/>
      <c r="G11" s="12"/>
      <c r="H11" s="12">
        <v>2500</v>
      </c>
      <c r="I11" s="12"/>
      <c r="J11" s="12"/>
      <c r="K11" s="12"/>
      <c r="L11" s="12"/>
      <c r="M11" s="12"/>
      <c r="N11" s="12"/>
      <c r="O11" s="12"/>
      <c r="P11" s="12">
        <v>84385</v>
      </c>
      <c r="Q11" s="12"/>
      <c r="R11" s="12"/>
    </row>
    <row r="12" spans="1:19" ht="25.5" x14ac:dyDescent="0.2">
      <c r="A12" s="10">
        <v>2</v>
      </c>
      <c r="B12" s="11" t="s">
        <v>25</v>
      </c>
      <c r="C12" s="12">
        <f>SUM(D12:R12)-N12-O12</f>
        <v>20158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>
        <v>20158</v>
      </c>
      <c r="Q12" s="12"/>
      <c r="R12" s="12"/>
    </row>
    <row r="13" spans="1:19" x14ac:dyDescent="0.2">
      <c r="A13" s="10">
        <v>3</v>
      </c>
      <c r="B13" s="11" t="s">
        <v>95</v>
      </c>
      <c r="C13" s="12">
        <f>SUM(D13:R13)-N13-O13</f>
        <v>43923</v>
      </c>
      <c r="D13" s="12"/>
      <c r="E13" s="12"/>
      <c r="F13" s="12"/>
      <c r="G13" s="12"/>
      <c r="H13" s="12"/>
      <c r="I13" s="12"/>
      <c r="J13" s="12"/>
      <c r="K13" s="12"/>
      <c r="L13" s="12"/>
      <c r="M13" s="12">
        <v>2327</v>
      </c>
      <c r="N13" s="12"/>
      <c r="O13" s="12"/>
      <c r="P13" s="12">
        <v>41596</v>
      </c>
      <c r="Q13" s="12"/>
      <c r="R13" s="12"/>
    </row>
    <row r="14" spans="1:19" ht="25.5" x14ac:dyDescent="0.2">
      <c r="A14" s="10">
        <v>4</v>
      </c>
      <c r="B14" s="13" t="s">
        <v>26</v>
      </c>
      <c r="C14" s="12">
        <f t="shared" ref="C14:C76" si="3">SUM(D14:R14)-N14-O14</f>
        <v>73154</v>
      </c>
      <c r="D14" s="12"/>
      <c r="E14" s="12"/>
      <c r="F14" s="12"/>
      <c r="G14" s="12"/>
      <c r="H14" s="12"/>
      <c r="I14" s="12"/>
      <c r="J14" s="12"/>
      <c r="K14" s="12"/>
      <c r="L14" s="12">
        <v>403</v>
      </c>
      <c r="M14" s="12">
        <v>35472</v>
      </c>
      <c r="N14" s="12"/>
      <c r="O14" s="12">
        <v>35472</v>
      </c>
      <c r="P14" s="12">
        <v>36732</v>
      </c>
      <c r="Q14" s="12"/>
      <c r="R14" s="12">
        <v>547</v>
      </c>
    </row>
    <row r="15" spans="1:19" x14ac:dyDescent="0.2">
      <c r="A15" s="10">
        <v>5</v>
      </c>
      <c r="B15" s="13" t="s">
        <v>27</v>
      </c>
      <c r="C15" s="12">
        <f t="shared" si="3"/>
        <v>11488</v>
      </c>
      <c r="D15" s="12">
        <v>146</v>
      </c>
      <c r="E15" s="12"/>
      <c r="F15" s="12"/>
      <c r="G15" s="12"/>
      <c r="H15" s="12"/>
      <c r="I15" s="12"/>
      <c r="J15" s="12"/>
      <c r="K15" s="12"/>
      <c r="L15" s="12"/>
      <c r="M15" s="12">
        <v>1028</v>
      </c>
      <c r="N15" s="12"/>
      <c r="O15" s="12"/>
      <c r="P15" s="12">
        <v>10314</v>
      </c>
      <c r="Q15" s="12"/>
      <c r="R15" s="12"/>
    </row>
    <row r="16" spans="1:19" x14ac:dyDescent="0.2">
      <c r="A16" s="10">
        <v>6</v>
      </c>
      <c r="B16" s="13" t="s">
        <v>28</v>
      </c>
      <c r="C16" s="12">
        <f t="shared" si="3"/>
        <v>12053</v>
      </c>
      <c r="D16" s="12"/>
      <c r="E16" s="12"/>
      <c r="F16" s="12"/>
      <c r="G16" s="12"/>
      <c r="H16" s="12"/>
      <c r="I16" s="12"/>
      <c r="J16" s="12"/>
      <c r="K16" s="12"/>
      <c r="L16" s="12"/>
      <c r="M16" s="12">
        <v>4132</v>
      </c>
      <c r="N16" s="12"/>
      <c r="O16" s="12"/>
      <c r="P16" s="12">
        <v>7891</v>
      </c>
      <c r="Q16" s="12"/>
      <c r="R16" s="12">
        <v>30</v>
      </c>
    </row>
    <row r="17" spans="1:18" x14ac:dyDescent="0.2">
      <c r="A17" s="10">
        <v>7</v>
      </c>
      <c r="B17" s="13" t="s">
        <v>29</v>
      </c>
      <c r="C17" s="12">
        <f t="shared" si="3"/>
        <v>21345</v>
      </c>
      <c r="D17" s="12">
        <v>25</v>
      </c>
      <c r="E17" s="12"/>
      <c r="F17" s="12"/>
      <c r="G17" s="12"/>
      <c r="H17" s="12"/>
      <c r="I17" s="12"/>
      <c r="J17" s="12"/>
      <c r="K17" s="12"/>
      <c r="L17" s="12">
        <v>730</v>
      </c>
      <c r="M17" s="12">
        <v>9544</v>
      </c>
      <c r="N17" s="12"/>
      <c r="O17" s="12"/>
      <c r="P17" s="12">
        <v>11036</v>
      </c>
      <c r="Q17" s="12"/>
      <c r="R17" s="14">
        <v>10</v>
      </c>
    </row>
    <row r="18" spans="1:18" x14ac:dyDescent="0.2">
      <c r="A18" s="10">
        <v>8</v>
      </c>
      <c r="B18" s="13" t="s">
        <v>30</v>
      </c>
      <c r="C18" s="12">
        <f t="shared" si="3"/>
        <v>42855</v>
      </c>
      <c r="D18" s="12"/>
      <c r="E18" s="12">
        <v>34245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v>8574</v>
      </c>
      <c r="Q18" s="12"/>
      <c r="R18" s="12">
        <v>36</v>
      </c>
    </row>
    <row r="19" spans="1:18" x14ac:dyDescent="0.2">
      <c r="A19" s="10">
        <v>9</v>
      </c>
      <c r="B19" s="11" t="s">
        <v>31</v>
      </c>
      <c r="C19" s="12">
        <f t="shared" si="3"/>
        <v>17529</v>
      </c>
      <c r="D19" s="12">
        <v>30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17499</v>
      </c>
      <c r="Q19" s="12"/>
      <c r="R19" s="12"/>
    </row>
    <row r="20" spans="1:18" x14ac:dyDescent="0.2">
      <c r="A20" s="10">
        <v>10</v>
      </c>
      <c r="B20" s="13" t="s">
        <v>32</v>
      </c>
      <c r="C20" s="12">
        <f t="shared" si="3"/>
        <v>16167</v>
      </c>
      <c r="D20" s="12">
        <v>21</v>
      </c>
      <c r="E20" s="12"/>
      <c r="F20" s="12"/>
      <c r="G20" s="12"/>
      <c r="H20" s="12"/>
      <c r="I20" s="12"/>
      <c r="J20" s="12"/>
      <c r="K20" s="12"/>
      <c r="L20" s="12"/>
      <c r="M20" s="12">
        <v>4500</v>
      </c>
      <c r="N20" s="12"/>
      <c r="O20" s="12"/>
      <c r="P20" s="12">
        <v>11571</v>
      </c>
      <c r="Q20" s="12"/>
      <c r="R20" s="12">
        <v>75</v>
      </c>
    </row>
    <row r="21" spans="1:18" x14ac:dyDescent="0.2">
      <c r="A21" s="10">
        <v>11</v>
      </c>
      <c r="B21" s="13" t="s">
        <v>33</v>
      </c>
      <c r="C21" s="12">
        <f t="shared" si="3"/>
        <v>61488</v>
      </c>
      <c r="D21" s="12"/>
      <c r="E21" s="12"/>
      <c r="F21" s="12"/>
      <c r="G21" s="12"/>
      <c r="H21" s="12"/>
      <c r="I21" s="12"/>
      <c r="J21" s="12"/>
      <c r="K21" s="12"/>
      <c r="L21" s="12"/>
      <c r="M21" s="12">
        <v>36144</v>
      </c>
      <c r="N21" s="12">
        <v>36144</v>
      </c>
      <c r="O21" s="12"/>
      <c r="P21" s="12">
        <v>25344</v>
      </c>
      <c r="Q21" s="12"/>
      <c r="R21" s="12"/>
    </row>
    <row r="22" spans="1:18" x14ac:dyDescent="0.2">
      <c r="A22" s="10">
        <v>12</v>
      </c>
      <c r="B22" s="15" t="s">
        <v>34</v>
      </c>
      <c r="C22" s="12">
        <f t="shared" si="3"/>
        <v>631082</v>
      </c>
      <c r="D22" s="12">
        <v>617973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>
        <v>13109</v>
      </c>
      <c r="Q22" s="12"/>
      <c r="R22" s="12"/>
    </row>
    <row r="23" spans="1:18" x14ac:dyDescent="0.2">
      <c r="A23" s="10">
        <v>13</v>
      </c>
      <c r="B23" s="11" t="s">
        <v>35</v>
      </c>
      <c r="C23" s="12">
        <f t="shared" si="3"/>
        <v>135849</v>
      </c>
      <c r="D23" s="12">
        <v>82</v>
      </c>
      <c r="E23" s="12"/>
      <c r="F23" s="12"/>
      <c r="G23" s="12"/>
      <c r="H23" s="12">
        <v>121874</v>
      </c>
      <c r="I23" s="12"/>
      <c r="J23" s="12"/>
      <c r="K23" s="12"/>
      <c r="L23" s="12"/>
      <c r="M23" s="12"/>
      <c r="N23" s="12"/>
      <c r="O23" s="12"/>
      <c r="P23" s="12">
        <v>13788</v>
      </c>
      <c r="Q23" s="12"/>
      <c r="R23" s="12">
        <v>105</v>
      </c>
    </row>
    <row r="24" spans="1:18" x14ac:dyDescent="0.2">
      <c r="A24" s="10">
        <v>14</v>
      </c>
      <c r="B24" s="16" t="s">
        <v>36</v>
      </c>
      <c r="C24" s="12">
        <f t="shared" si="3"/>
        <v>167232</v>
      </c>
      <c r="D24" s="12">
        <v>44333</v>
      </c>
      <c r="E24" s="12"/>
      <c r="F24" s="12"/>
      <c r="G24" s="12"/>
      <c r="H24" s="12"/>
      <c r="I24" s="12"/>
      <c r="J24" s="12"/>
      <c r="K24" s="12"/>
      <c r="L24" s="12"/>
      <c r="M24" s="12">
        <v>2180</v>
      </c>
      <c r="N24" s="12"/>
      <c r="O24" s="12"/>
      <c r="P24" s="12">
        <v>11890</v>
      </c>
      <c r="Q24" s="12">
        <v>108689</v>
      </c>
      <c r="R24" s="12">
        <v>140</v>
      </c>
    </row>
    <row r="25" spans="1:18" x14ac:dyDescent="0.2">
      <c r="A25" s="10">
        <v>15</v>
      </c>
      <c r="B25" s="13" t="s">
        <v>37</v>
      </c>
      <c r="C25" s="12">
        <f t="shared" si="3"/>
        <v>102299</v>
      </c>
      <c r="D25" s="12">
        <v>16880</v>
      </c>
      <c r="E25" s="12"/>
      <c r="F25" s="12"/>
      <c r="G25" s="12"/>
      <c r="H25" s="12">
        <v>450</v>
      </c>
      <c r="I25" s="12">
        <v>37634</v>
      </c>
      <c r="J25" s="12"/>
      <c r="K25" s="12">
        <v>35234</v>
      </c>
      <c r="L25" s="12"/>
      <c r="M25" s="12">
        <v>810</v>
      </c>
      <c r="N25" s="12"/>
      <c r="O25" s="12"/>
      <c r="P25" s="12">
        <v>11201</v>
      </c>
      <c r="Q25" s="12"/>
      <c r="R25" s="12">
        <v>90</v>
      </c>
    </row>
    <row r="26" spans="1:18" x14ac:dyDescent="0.2">
      <c r="A26" s="10">
        <v>16</v>
      </c>
      <c r="B26" s="13" t="s">
        <v>38</v>
      </c>
      <c r="C26" s="12">
        <f t="shared" si="3"/>
        <v>35638</v>
      </c>
      <c r="D26" s="12"/>
      <c r="E26" s="12"/>
      <c r="F26" s="12"/>
      <c r="G26" s="12"/>
      <c r="H26" s="12"/>
      <c r="I26" s="12"/>
      <c r="J26" s="12"/>
      <c r="K26" s="12"/>
      <c r="L26" s="12">
        <v>7947</v>
      </c>
      <c r="M26" s="12">
        <v>14306</v>
      </c>
      <c r="N26" s="12"/>
      <c r="O26" s="12"/>
      <c r="P26" s="12">
        <v>12935</v>
      </c>
      <c r="Q26" s="12"/>
      <c r="R26" s="12">
        <v>450</v>
      </c>
    </row>
    <row r="27" spans="1:18" x14ac:dyDescent="0.2">
      <c r="A27" s="10">
        <v>17</v>
      </c>
      <c r="B27" s="11" t="s">
        <v>39</v>
      </c>
      <c r="C27" s="12">
        <f t="shared" si="3"/>
        <v>54156</v>
      </c>
      <c r="D27" s="12">
        <v>226</v>
      </c>
      <c r="E27" s="12"/>
      <c r="F27" s="12"/>
      <c r="G27" s="12"/>
      <c r="H27" s="12"/>
      <c r="I27" s="12">
        <v>389</v>
      </c>
      <c r="J27" s="12">
        <v>22120</v>
      </c>
      <c r="K27" s="12"/>
      <c r="L27" s="12"/>
      <c r="M27" s="12">
        <v>23800</v>
      </c>
      <c r="N27" s="12"/>
      <c r="O27" s="12"/>
      <c r="P27" s="12">
        <v>7561</v>
      </c>
      <c r="Q27" s="12"/>
      <c r="R27" s="12">
        <v>60</v>
      </c>
    </row>
    <row r="28" spans="1:18" x14ac:dyDescent="0.2">
      <c r="A28" s="10">
        <v>18</v>
      </c>
      <c r="B28" s="13" t="s">
        <v>40</v>
      </c>
      <c r="C28" s="12">
        <f t="shared" si="3"/>
        <v>28456</v>
      </c>
      <c r="D28" s="12">
        <v>10053</v>
      </c>
      <c r="E28" s="12"/>
      <c r="F28" s="12"/>
      <c r="G28" s="12"/>
      <c r="H28" s="12"/>
      <c r="I28" s="12"/>
      <c r="J28" s="12"/>
      <c r="K28" s="12"/>
      <c r="L28" s="12"/>
      <c r="M28" s="12">
        <v>314</v>
      </c>
      <c r="N28" s="12"/>
      <c r="O28" s="12"/>
      <c r="P28" s="12">
        <v>18089</v>
      </c>
      <c r="Q28" s="12"/>
      <c r="R28" s="12"/>
    </row>
    <row r="29" spans="1:18" x14ac:dyDescent="0.2">
      <c r="A29" s="10">
        <v>19</v>
      </c>
      <c r="B29" s="13" t="s">
        <v>41</v>
      </c>
      <c r="C29" s="12">
        <f t="shared" si="3"/>
        <v>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">
      <c r="A30" s="10">
        <v>20</v>
      </c>
      <c r="B30" s="11" t="s">
        <v>42</v>
      </c>
      <c r="C30" s="12">
        <f t="shared" si="3"/>
        <v>11568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>
        <v>11568</v>
      </c>
      <c r="Q30" s="12"/>
      <c r="R30" s="12"/>
    </row>
    <row r="31" spans="1:18" x14ac:dyDescent="0.2">
      <c r="A31" s="10">
        <v>21</v>
      </c>
      <c r="B31" s="11" t="s">
        <v>102</v>
      </c>
      <c r="C31" s="12">
        <f t="shared" si="3"/>
        <v>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">
      <c r="A32" s="10">
        <v>22</v>
      </c>
      <c r="B32" s="13" t="s">
        <v>43</v>
      </c>
      <c r="C32" s="12">
        <f t="shared" si="3"/>
        <v>7255</v>
      </c>
      <c r="D32" s="12"/>
      <c r="E32" s="12"/>
      <c r="F32" s="12"/>
      <c r="G32" s="12"/>
      <c r="H32" s="12"/>
      <c r="I32" s="12"/>
      <c r="J32" s="12"/>
      <c r="K32" s="12"/>
      <c r="L32" s="12">
        <v>51</v>
      </c>
      <c r="M32" s="12">
        <v>1319</v>
      </c>
      <c r="N32" s="12"/>
      <c r="O32" s="12"/>
      <c r="P32" s="12">
        <v>5885</v>
      </c>
      <c r="Q32" s="12"/>
      <c r="R32" s="12"/>
    </row>
    <row r="33" spans="1:18" x14ac:dyDescent="0.2">
      <c r="A33" s="10">
        <v>23</v>
      </c>
      <c r="B33" s="11" t="s">
        <v>45</v>
      </c>
      <c r="C33" s="12">
        <f t="shared" si="3"/>
        <v>7334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>
        <v>7334</v>
      </c>
      <c r="Q33" s="12"/>
      <c r="R33" s="12"/>
    </row>
    <row r="34" spans="1:18" x14ac:dyDescent="0.2">
      <c r="A34" s="10">
        <v>24</v>
      </c>
      <c r="B34" s="11" t="s">
        <v>46</v>
      </c>
      <c r="C34" s="12">
        <f t="shared" si="3"/>
        <v>6974</v>
      </c>
      <c r="D34" s="12"/>
      <c r="E34" s="12"/>
      <c r="F34" s="12"/>
      <c r="G34" s="12"/>
      <c r="H34" s="12"/>
      <c r="I34" s="12">
        <v>485</v>
      </c>
      <c r="J34" s="12"/>
      <c r="K34" s="12"/>
      <c r="L34" s="12"/>
      <c r="M34" s="12"/>
      <c r="N34" s="12"/>
      <c r="O34" s="12"/>
      <c r="P34" s="12">
        <v>6489</v>
      </c>
      <c r="Q34" s="12"/>
      <c r="R34" s="12"/>
    </row>
    <row r="35" spans="1:18" x14ac:dyDescent="0.2">
      <c r="A35" s="10">
        <v>25</v>
      </c>
      <c r="B35" s="11" t="s">
        <v>47</v>
      </c>
      <c r="C35" s="12">
        <f t="shared" si="3"/>
        <v>6323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>
        <v>6323</v>
      </c>
      <c r="Q35" s="12"/>
      <c r="R35" s="12"/>
    </row>
    <row r="36" spans="1:18" x14ac:dyDescent="0.2">
      <c r="A36" s="10">
        <v>26</v>
      </c>
      <c r="B36" s="11" t="s">
        <v>48</v>
      </c>
      <c r="C36" s="12">
        <f t="shared" si="3"/>
        <v>5139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>
        <v>5139</v>
      </c>
      <c r="Q36" s="12"/>
      <c r="R36" s="12"/>
    </row>
    <row r="37" spans="1:18" x14ac:dyDescent="0.2">
      <c r="A37" s="10">
        <v>27</v>
      </c>
      <c r="B37" s="11" t="s">
        <v>49</v>
      </c>
      <c r="C37" s="12">
        <f t="shared" si="3"/>
        <v>3462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>
        <v>3462</v>
      </c>
      <c r="Q37" s="12"/>
      <c r="R37" s="12"/>
    </row>
    <row r="38" spans="1:18" x14ac:dyDescent="0.2">
      <c r="A38" s="10">
        <v>28</v>
      </c>
      <c r="B38" s="11" t="s">
        <v>50</v>
      </c>
      <c r="C38" s="12">
        <f t="shared" si="3"/>
        <v>44428</v>
      </c>
      <c r="D38" s="12">
        <v>44428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">
      <c r="A39" s="10">
        <v>29</v>
      </c>
      <c r="B39" s="11" t="s">
        <v>51</v>
      </c>
      <c r="C39" s="12">
        <f t="shared" si="3"/>
        <v>9377</v>
      </c>
      <c r="D39" s="12">
        <v>9377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">
      <c r="A40" s="10">
        <v>30</v>
      </c>
      <c r="B40" s="11" t="s">
        <v>96</v>
      </c>
      <c r="C40" s="12">
        <f t="shared" si="3"/>
        <v>30855</v>
      </c>
      <c r="D40" s="12">
        <v>30855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">
      <c r="A41" s="10">
        <v>31</v>
      </c>
      <c r="B41" s="11" t="s">
        <v>52</v>
      </c>
      <c r="C41" s="12">
        <f t="shared" si="3"/>
        <v>19783</v>
      </c>
      <c r="D41" s="12">
        <v>19783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5.5" hidden="1" x14ac:dyDescent="0.2">
      <c r="A42" s="10">
        <v>32</v>
      </c>
      <c r="B42" s="11" t="s">
        <v>103</v>
      </c>
      <c r="C42" s="12">
        <f t="shared" si="3"/>
        <v>0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">
      <c r="A43" s="10">
        <v>32</v>
      </c>
      <c r="B43" s="11" t="s">
        <v>53</v>
      </c>
      <c r="C43" s="12">
        <f t="shared" si="3"/>
        <v>7205</v>
      </c>
      <c r="D43" s="12"/>
      <c r="E43" s="12"/>
      <c r="F43" s="12"/>
      <c r="G43" s="12"/>
      <c r="H43" s="12"/>
      <c r="I43" s="12">
        <v>7205</v>
      </c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">
      <c r="A44" s="10">
        <v>33</v>
      </c>
      <c r="B44" s="11" t="s">
        <v>54</v>
      </c>
      <c r="C44" s="12">
        <f>SUM(D44:R44)-N44-O44</f>
        <v>75621</v>
      </c>
      <c r="D44" s="12">
        <v>6937</v>
      </c>
      <c r="E44" s="12"/>
      <c r="F44" s="12">
        <v>68684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">
      <c r="A45" s="10">
        <v>34</v>
      </c>
      <c r="B45" s="11" t="s">
        <v>55</v>
      </c>
      <c r="C45" s="12">
        <f>SUM(D45:R45)-N45-O45</f>
        <v>14952</v>
      </c>
      <c r="D45" s="12"/>
      <c r="E45" s="12"/>
      <c r="F45" s="12">
        <v>14952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">
      <c r="A46" s="10">
        <v>35</v>
      </c>
      <c r="B46" s="11" t="s">
        <v>56</v>
      </c>
      <c r="C46" s="12">
        <f>SUM(D46:R46)-N46-O46</f>
        <v>32357</v>
      </c>
      <c r="D46" s="12"/>
      <c r="E46" s="12"/>
      <c r="F46" s="12"/>
      <c r="G46" s="12">
        <v>31871</v>
      </c>
      <c r="H46" s="12"/>
      <c r="I46" s="12"/>
      <c r="J46" s="12"/>
      <c r="K46" s="12"/>
      <c r="L46" s="12">
        <v>486</v>
      </c>
      <c r="M46" s="12"/>
      <c r="N46" s="12"/>
      <c r="O46" s="12"/>
      <c r="P46" s="12"/>
      <c r="Q46" s="12"/>
      <c r="R46" s="12"/>
    </row>
    <row r="47" spans="1:18" x14ac:dyDescent="0.2">
      <c r="A47" s="10">
        <v>36</v>
      </c>
      <c r="B47" s="11" t="s">
        <v>57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hidden="1" x14ac:dyDescent="0.2">
      <c r="A48" s="10">
        <v>37</v>
      </c>
      <c r="B48" s="11" t="s">
        <v>58</v>
      </c>
      <c r="C48" s="12">
        <f>SUM(D48:R48)-N48-O48</f>
        <v>0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s="20" customFormat="1" ht="38.25" x14ac:dyDescent="0.2">
      <c r="A49" s="17" t="s">
        <v>59</v>
      </c>
      <c r="B49" s="18" t="s">
        <v>60</v>
      </c>
      <c r="C49" s="9">
        <f>SUM(C50:C66)</f>
        <v>16422</v>
      </c>
      <c r="D49" s="9">
        <f t="shared" ref="D49:R49" si="4">SUM(D50:D66)</f>
        <v>0</v>
      </c>
      <c r="E49" s="9">
        <f t="shared" si="4"/>
        <v>2812</v>
      </c>
      <c r="F49" s="9">
        <f t="shared" si="4"/>
        <v>0</v>
      </c>
      <c r="G49" s="9">
        <f t="shared" si="4"/>
        <v>0</v>
      </c>
      <c r="H49" s="9">
        <f t="shared" si="4"/>
        <v>0</v>
      </c>
      <c r="I49" s="9">
        <f t="shared" si="4"/>
        <v>0</v>
      </c>
      <c r="J49" s="9">
        <f t="shared" si="4"/>
        <v>0</v>
      </c>
      <c r="K49" s="9">
        <f t="shared" si="4"/>
        <v>0</v>
      </c>
      <c r="L49" s="9">
        <f t="shared" si="4"/>
        <v>0</v>
      </c>
      <c r="M49" s="9">
        <f t="shared" si="4"/>
        <v>0</v>
      </c>
      <c r="N49" s="9">
        <f t="shared" si="4"/>
        <v>0</v>
      </c>
      <c r="O49" s="9">
        <f t="shared" si="4"/>
        <v>0</v>
      </c>
      <c r="P49" s="9">
        <f t="shared" si="4"/>
        <v>13610</v>
      </c>
      <c r="Q49" s="9">
        <f t="shared" si="4"/>
        <v>0</v>
      </c>
      <c r="R49" s="9">
        <f t="shared" si="4"/>
        <v>0</v>
      </c>
    </row>
    <row r="50" spans="1:18" x14ac:dyDescent="0.2">
      <c r="A50" s="10">
        <v>1</v>
      </c>
      <c r="B50" s="19" t="s">
        <v>61</v>
      </c>
      <c r="C50" s="12">
        <f t="shared" si="3"/>
        <v>4119</v>
      </c>
      <c r="D50" s="12"/>
      <c r="E50" s="12">
        <v>2812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>
        <v>1307</v>
      </c>
      <c r="Q50" s="12"/>
      <c r="R50" s="12"/>
    </row>
    <row r="51" spans="1:18" x14ac:dyDescent="0.2">
      <c r="A51" s="10">
        <v>2</v>
      </c>
      <c r="B51" s="21" t="s">
        <v>62</v>
      </c>
      <c r="C51" s="12">
        <f t="shared" si="3"/>
        <v>493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>
        <v>493</v>
      </c>
      <c r="Q51" s="12"/>
      <c r="R51" s="12"/>
    </row>
    <row r="52" spans="1:18" x14ac:dyDescent="0.2">
      <c r="A52" s="10">
        <v>3</v>
      </c>
      <c r="B52" s="19" t="s">
        <v>63</v>
      </c>
      <c r="C52" s="12">
        <f t="shared" si="3"/>
        <v>838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>
        <v>838</v>
      </c>
      <c r="Q52" s="12"/>
      <c r="R52" s="12"/>
    </row>
    <row r="53" spans="1:18" x14ac:dyDescent="0.2">
      <c r="A53" s="10">
        <v>4</v>
      </c>
      <c r="B53" s="19" t="s">
        <v>64</v>
      </c>
      <c r="C53" s="12">
        <f t="shared" si="3"/>
        <v>595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>
        <v>595</v>
      </c>
      <c r="Q53" s="12"/>
      <c r="R53" s="12"/>
    </row>
    <row r="54" spans="1:18" x14ac:dyDescent="0.2">
      <c r="A54" s="10">
        <v>5</v>
      </c>
      <c r="B54" s="19" t="s">
        <v>65</v>
      </c>
      <c r="C54" s="12">
        <f t="shared" si="3"/>
        <v>661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>
        <v>661</v>
      </c>
      <c r="Q54" s="12"/>
      <c r="R54" s="12"/>
    </row>
    <row r="55" spans="1:18" x14ac:dyDescent="0.2">
      <c r="A55" s="10">
        <v>6</v>
      </c>
      <c r="B55" s="19" t="s">
        <v>66</v>
      </c>
      <c r="C55" s="12">
        <f t="shared" si="3"/>
        <v>370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>
        <v>370</v>
      </c>
      <c r="Q55" s="12"/>
      <c r="R55" s="12"/>
    </row>
    <row r="56" spans="1:18" x14ac:dyDescent="0.2">
      <c r="A56" s="10">
        <v>7</v>
      </c>
      <c r="B56" s="21" t="s">
        <v>67</v>
      </c>
      <c r="C56" s="12">
        <f t="shared" si="3"/>
        <v>757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>
        <v>757</v>
      </c>
      <c r="Q56" s="12"/>
      <c r="R56" s="12"/>
    </row>
    <row r="57" spans="1:18" x14ac:dyDescent="0.2">
      <c r="A57" s="10">
        <v>8</v>
      </c>
      <c r="B57" s="19" t="s">
        <v>68</v>
      </c>
      <c r="C57" s="12">
        <f t="shared" si="3"/>
        <v>1669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>
        <v>1669</v>
      </c>
      <c r="Q57" s="12"/>
      <c r="R57" s="12"/>
    </row>
    <row r="58" spans="1:18" x14ac:dyDescent="0.2">
      <c r="A58" s="10">
        <v>9</v>
      </c>
      <c r="B58" s="19" t="s">
        <v>69</v>
      </c>
      <c r="C58" s="12">
        <f t="shared" si="3"/>
        <v>1607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>
        <v>1607</v>
      </c>
      <c r="Q58" s="12"/>
      <c r="R58" s="12"/>
    </row>
    <row r="59" spans="1:18" x14ac:dyDescent="0.2">
      <c r="A59" s="10">
        <v>10</v>
      </c>
      <c r="B59" s="19" t="s">
        <v>70</v>
      </c>
      <c r="C59" s="12">
        <f t="shared" si="3"/>
        <v>624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>
        <v>624</v>
      </c>
      <c r="Q59" s="12"/>
      <c r="R59" s="12"/>
    </row>
    <row r="60" spans="1:18" x14ac:dyDescent="0.2">
      <c r="A60" s="10">
        <v>11</v>
      </c>
      <c r="B60" s="19" t="s">
        <v>71</v>
      </c>
      <c r="C60" s="12">
        <f t="shared" si="3"/>
        <v>669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>
        <v>669</v>
      </c>
      <c r="Q60" s="12"/>
      <c r="R60" s="12"/>
    </row>
    <row r="61" spans="1:18" x14ac:dyDescent="0.2">
      <c r="A61" s="10">
        <v>12</v>
      </c>
      <c r="B61" s="19" t="s">
        <v>72</v>
      </c>
      <c r="C61" s="12">
        <f t="shared" si="3"/>
        <v>651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>
        <v>651</v>
      </c>
      <c r="Q61" s="12"/>
      <c r="R61" s="12"/>
    </row>
    <row r="62" spans="1:18" x14ac:dyDescent="0.2">
      <c r="A62" s="10">
        <v>13</v>
      </c>
      <c r="B62" s="19" t="s">
        <v>73</v>
      </c>
      <c r="C62" s="12">
        <f t="shared" si="3"/>
        <v>652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>
        <v>652</v>
      </c>
      <c r="Q62" s="12"/>
      <c r="R62" s="12"/>
    </row>
    <row r="63" spans="1:18" x14ac:dyDescent="0.2">
      <c r="A63" s="10">
        <v>14</v>
      </c>
      <c r="B63" s="19" t="s">
        <v>74</v>
      </c>
      <c r="C63" s="12">
        <f t="shared" si="3"/>
        <v>653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>
        <v>653</v>
      </c>
      <c r="Q63" s="12"/>
      <c r="R63" s="12"/>
    </row>
    <row r="64" spans="1:18" x14ac:dyDescent="0.2">
      <c r="A64" s="10">
        <v>15</v>
      </c>
      <c r="B64" s="19" t="s">
        <v>75</v>
      </c>
      <c r="C64" s="12">
        <f t="shared" si="3"/>
        <v>717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>
        <v>717</v>
      </c>
      <c r="Q64" s="12"/>
      <c r="R64" s="12"/>
    </row>
    <row r="65" spans="1:18" x14ac:dyDescent="0.2">
      <c r="A65" s="10">
        <v>16</v>
      </c>
      <c r="B65" s="19" t="s">
        <v>76</v>
      </c>
      <c r="C65" s="12">
        <f t="shared" si="3"/>
        <v>672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>
        <v>672</v>
      </c>
      <c r="Q65" s="12"/>
      <c r="R65" s="12"/>
    </row>
    <row r="66" spans="1:18" x14ac:dyDescent="0.2">
      <c r="A66" s="10">
        <v>17</v>
      </c>
      <c r="B66" s="19" t="s">
        <v>77</v>
      </c>
      <c r="C66" s="12">
        <f t="shared" si="3"/>
        <v>675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>
        <v>675</v>
      </c>
      <c r="Q66" s="12"/>
      <c r="R66" s="12"/>
    </row>
    <row r="67" spans="1:18" s="20" customFormat="1" ht="18.75" customHeight="1" x14ac:dyDescent="0.2">
      <c r="A67" s="17" t="s">
        <v>78</v>
      </c>
      <c r="B67" s="18" t="s">
        <v>79</v>
      </c>
      <c r="C67" s="9">
        <f t="shared" si="3"/>
        <v>65171</v>
      </c>
      <c r="D67" s="9"/>
      <c r="E67" s="9"/>
      <c r="F67" s="9"/>
      <c r="G67" s="9"/>
      <c r="H67" s="9"/>
      <c r="I67" s="9"/>
      <c r="J67" s="9"/>
      <c r="K67" s="9"/>
      <c r="L67" s="9"/>
      <c r="M67" s="9">
        <f>N67+O67</f>
        <v>65171</v>
      </c>
      <c r="N67" s="9"/>
      <c r="O67" s="9">
        <v>65171</v>
      </c>
      <c r="P67" s="9"/>
      <c r="Q67" s="9"/>
      <c r="R67" s="9"/>
    </row>
    <row r="68" spans="1:18" s="20" customFormat="1" ht="18.75" customHeight="1" x14ac:dyDescent="0.2">
      <c r="A68" s="17" t="s">
        <v>80</v>
      </c>
      <c r="B68" s="18" t="s">
        <v>81</v>
      </c>
      <c r="C68" s="9">
        <f t="shared" si="3"/>
        <v>30000</v>
      </c>
      <c r="D68" s="9"/>
      <c r="E68" s="9"/>
      <c r="F68" s="9"/>
      <c r="G68" s="9"/>
      <c r="H68" s="9"/>
      <c r="I68" s="9"/>
      <c r="J68" s="9"/>
      <c r="K68" s="9"/>
      <c r="L68" s="9"/>
      <c r="M68" s="9">
        <v>30000</v>
      </c>
      <c r="N68" s="9"/>
      <c r="O68" s="9"/>
      <c r="P68" s="9"/>
      <c r="Q68" s="9"/>
      <c r="R68" s="9"/>
    </row>
    <row r="69" spans="1:18" s="20" customFormat="1" ht="51" x14ac:dyDescent="0.2">
      <c r="A69" s="17" t="s">
        <v>82</v>
      </c>
      <c r="B69" s="18" t="s">
        <v>97</v>
      </c>
      <c r="C69" s="9">
        <f t="shared" si="3"/>
        <v>312019</v>
      </c>
      <c r="D69" s="9"/>
      <c r="E69" s="9"/>
      <c r="F69" s="9"/>
      <c r="G69" s="9"/>
      <c r="H69" s="9">
        <v>312019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s="20" customFormat="1" ht="18.75" customHeight="1" x14ac:dyDescent="0.2">
      <c r="A70" s="17" t="s">
        <v>83</v>
      </c>
      <c r="B70" s="18" t="s">
        <v>84</v>
      </c>
      <c r="C70" s="9">
        <f>SUM(D70:R70)-N70-O70</f>
        <v>379288</v>
      </c>
      <c r="D70" s="9">
        <f t="shared" ref="D70:R70" si="5">SUM(D72:D76)</f>
        <v>200645</v>
      </c>
      <c r="E70" s="9">
        <f t="shared" si="5"/>
        <v>0</v>
      </c>
      <c r="F70" s="9">
        <f t="shared" si="5"/>
        <v>0</v>
      </c>
      <c r="G70" s="9">
        <f t="shared" si="5"/>
        <v>0</v>
      </c>
      <c r="H70" s="9">
        <f t="shared" si="5"/>
        <v>5744</v>
      </c>
      <c r="I70" s="9">
        <f t="shared" si="5"/>
        <v>0</v>
      </c>
      <c r="J70" s="9">
        <f t="shared" si="5"/>
        <v>0</v>
      </c>
      <c r="K70" s="9">
        <f t="shared" si="5"/>
        <v>0</v>
      </c>
      <c r="L70" s="9">
        <f t="shared" si="5"/>
        <v>0</v>
      </c>
      <c r="M70" s="9">
        <f t="shared" si="5"/>
        <v>5000</v>
      </c>
      <c r="N70" s="9">
        <f t="shared" si="5"/>
        <v>0</v>
      </c>
      <c r="O70" s="9">
        <f t="shared" si="5"/>
        <v>0</v>
      </c>
      <c r="P70" s="9">
        <f t="shared" si="5"/>
        <v>0</v>
      </c>
      <c r="Q70" s="9">
        <f t="shared" si="5"/>
        <v>0</v>
      </c>
      <c r="R70" s="9">
        <f t="shared" si="5"/>
        <v>167899</v>
      </c>
    </row>
    <row r="71" spans="1:18" s="26" customFormat="1" ht="14.25" customHeight="1" x14ac:dyDescent="0.2">
      <c r="A71" s="22"/>
      <c r="B71" s="23" t="s">
        <v>85</v>
      </c>
      <c r="C71" s="9">
        <f t="shared" si="3"/>
        <v>0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</row>
    <row r="72" spans="1:18" s="29" customFormat="1" ht="18" customHeight="1" x14ac:dyDescent="0.25">
      <c r="A72" s="27"/>
      <c r="B72" s="28" t="s">
        <v>86</v>
      </c>
      <c r="C72" s="25">
        <f>SUM(D72:R72)-N72-O72</f>
        <v>6000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>
        <v>6000</v>
      </c>
    </row>
    <row r="73" spans="1:18" s="29" customFormat="1" ht="26.25" customHeight="1" x14ac:dyDescent="0.25">
      <c r="A73" s="27"/>
      <c r="B73" s="42" t="s">
        <v>100</v>
      </c>
      <c r="C73" s="25">
        <f>SUM(D73:R73)-N73-O73</f>
        <v>5000</v>
      </c>
      <c r="D73" s="25"/>
      <c r="E73" s="25"/>
      <c r="F73" s="25"/>
      <c r="G73" s="25"/>
      <c r="H73" s="25"/>
      <c r="I73" s="25"/>
      <c r="J73" s="25"/>
      <c r="K73" s="25"/>
      <c r="L73" s="25"/>
      <c r="M73" s="25">
        <v>5000</v>
      </c>
      <c r="N73" s="25"/>
      <c r="O73" s="25"/>
      <c r="P73" s="25"/>
      <c r="Q73" s="25"/>
      <c r="R73" s="25">
        <v>0</v>
      </c>
    </row>
    <row r="74" spans="1:18" s="29" customFormat="1" ht="33.75" customHeight="1" x14ac:dyDescent="0.25">
      <c r="A74" s="27"/>
      <c r="B74" s="30" t="s">
        <v>98</v>
      </c>
      <c r="C74" s="25">
        <f>SUM(D74:R74)-N74-O74</f>
        <v>0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>
        <v>0</v>
      </c>
    </row>
    <row r="75" spans="1:18" s="26" customFormat="1" ht="18.75" customHeight="1" x14ac:dyDescent="0.2">
      <c r="A75" s="27"/>
      <c r="B75" s="31" t="s">
        <v>87</v>
      </c>
      <c r="C75" s="25">
        <f t="shared" si="3"/>
        <v>26483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>
        <v>26483</v>
      </c>
    </row>
    <row r="76" spans="1:18" ht="17.25" customHeight="1" x14ac:dyDescent="0.2">
      <c r="A76" s="33"/>
      <c r="B76" s="34" t="s">
        <v>88</v>
      </c>
      <c r="C76" s="25">
        <f t="shared" si="3"/>
        <v>341805</v>
      </c>
      <c r="D76" s="32">
        <v>200645</v>
      </c>
      <c r="E76" s="32"/>
      <c r="F76" s="32"/>
      <c r="G76" s="32"/>
      <c r="H76" s="32">
        <v>5744</v>
      </c>
      <c r="I76" s="32"/>
      <c r="J76" s="32"/>
      <c r="K76" s="32"/>
      <c r="L76" s="32"/>
      <c r="M76" s="32"/>
      <c r="N76" s="32"/>
      <c r="O76" s="32"/>
      <c r="P76" s="32"/>
      <c r="Q76" s="32"/>
      <c r="R76" s="32">
        <v>135416</v>
      </c>
    </row>
    <row r="77" spans="1:18" x14ac:dyDescent="0.2">
      <c r="A77" s="35" t="s">
        <v>89</v>
      </c>
      <c r="B77" s="36" t="s">
        <v>90</v>
      </c>
      <c r="C77" s="37">
        <f>SUM(D77:R77)</f>
        <v>0</v>
      </c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1:18" x14ac:dyDescent="0.2">
      <c r="A78" s="35" t="s">
        <v>91</v>
      </c>
      <c r="B78" s="36" t="s">
        <v>92</v>
      </c>
      <c r="C78" s="37">
        <f>SUM(D78:R78)</f>
        <v>0</v>
      </c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1:18" x14ac:dyDescent="0.2">
      <c r="A79" s="35" t="s">
        <v>93</v>
      </c>
      <c r="B79" s="36" t="s">
        <v>94</v>
      </c>
      <c r="C79" s="37">
        <f>SUM(D79:R79)</f>
        <v>0</v>
      </c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1:18" ht="13.5" x14ac:dyDescent="0.2">
      <c r="A80" s="38"/>
      <c r="B80" s="39"/>
      <c r="C80" s="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</sheetData>
  <mergeCells count="22">
    <mergeCell ref="N6:O6"/>
    <mergeCell ref="P6:P7"/>
    <mergeCell ref="Q6:Q7"/>
    <mergeCell ref="R6:R7"/>
    <mergeCell ref="J6:J7"/>
    <mergeCell ref="A6:A7"/>
    <mergeCell ref="B6:B7"/>
    <mergeCell ref="C6:C7"/>
    <mergeCell ref="L6:L7"/>
    <mergeCell ref="M6:M7"/>
    <mergeCell ref="K6:K7"/>
    <mergeCell ref="D6:D7"/>
    <mergeCell ref="E6:E7"/>
    <mergeCell ref="F6:F7"/>
    <mergeCell ref="G6:G7"/>
    <mergeCell ref="H6:H7"/>
    <mergeCell ref="I6:I7"/>
    <mergeCell ref="A1:B1"/>
    <mergeCell ref="P1:R1"/>
    <mergeCell ref="A2:R2"/>
    <mergeCell ref="A3:R3"/>
    <mergeCell ref="Q5:R5"/>
  </mergeCells>
  <pageMargins left="0.5" right="0" top="0.25" bottom="0.25" header="0.3" footer="0.3"/>
  <pageSetup paperSize="9" scale="80" orientation="landscape" r:id="rId1"/>
  <headerFooter differentFirst="1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88690-A95E-4D84-B934-62A0E2709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AA95DA-697D-454B-AAD0-050CB23ED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tranthikimtuyen</cp:lastModifiedBy>
  <cp:lastPrinted>2024-11-14T09:39:26Z</cp:lastPrinted>
  <dcterms:created xsi:type="dcterms:W3CDTF">2018-08-22T07:49:45Z</dcterms:created>
  <dcterms:modified xsi:type="dcterms:W3CDTF">2024-11-14T09:46:32Z</dcterms:modified>
</cp:coreProperties>
</file>