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4685" windowHeight="1164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Sheet1!$6:$8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1" l="1"/>
  <c r="M76" i="1"/>
  <c r="L50" i="1"/>
  <c r="J16" i="1" l="1"/>
  <c r="J17" i="1"/>
  <c r="J18" i="1"/>
  <c r="J19" i="1"/>
  <c r="J20" i="1"/>
  <c r="J21" i="1"/>
  <c r="N45" i="1" l="1"/>
  <c r="M10" i="1" l="1"/>
  <c r="J10" i="1"/>
  <c r="C10" i="1" l="1"/>
  <c r="D12" i="1"/>
  <c r="L49" i="1"/>
  <c r="N49" i="1"/>
  <c r="O49" i="1"/>
  <c r="N50" i="1"/>
  <c r="O50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6" i="1"/>
  <c r="N47" i="1"/>
  <c r="N48" i="1"/>
  <c r="O48" i="1"/>
  <c r="O13" i="1"/>
  <c r="N13" i="1"/>
  <c r="N14" i="1"/>
  <c r="N15" i="1"/>
  <c r="M17" i="1"/>
  <c r="N16" i="1"/>
  <c r="M16" i="1" s="1"/>
  <c r="E49" i="1"/>
  <c r="E12" i="1" s="1"/>
  <c r="M15" i="1" l="1"/>
  <c r="C77" i="1" l="1"/>
  <c r="C75" i="1"/>
  <c r="C74" i="1"/>
  <c r="C73" i="1"/>
  <c r="C72" i="1"/>
  <c r="M70" i="1"/>
  <c r="J70" i="1"/>
  <c r="C70" i="1" s="1"/>
  <c r="M69" i="1"/>
  <c r="J69" i="1"/>
  <c r="M68" i="1"/>
  <c r="J68" i="1"/>
  <c r="C68" i="1" s="1"/>
  <c r="M67" i="1"/>
  <c r="J67" i="1"/>
  <c r="M66" i="1"/>
  <c r="J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P50" i="1"/>
  <c r="K50" i="1"/>
  <c r="I50" i="1"/>
  <c r="H50" i="1"/>
  <c r="G50" i="1"/>
  <c r="F50" i="1"/>
  <c r="D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M20" i="1"/>
  <c r="M19" i="1"/>
  <c r="M18" i="1"/>
  <c r="C16" i="1"/>
  <c r="J15" i="1"/>
  <c r="C15" i="1" s="1"/>
  <c r="M14" i="1"/>
  <c r="J14" i="1"/>
  <c r="M13" i="1"/>
  <c r="J13" i="1"/>
  <c r="P12" i="1"/>
  <c r="P11" i="1" s="1"/>
  <c r="P9" i="1" s="1"/>
  <c r="O12" i="1"/>
  <c r="O11" i="1" s="1"/>
  <c r="O9" i="1" s="1"/>
  <c r="N12" i="1"/>
  <c r="N11" i="1" s="1"/>
  <c r="L12" i="1"/>
  <c r="K12" i="1"/>
  <c r="K11" i="1" s="1"/>
  <c r="I12" i="1"/>
  <c r="I11" i="1" s="1"/>
  <c r="I9" i="1" s="1"/>
  <c r="H12" i="1"/>
  <c r="H11" i="1" s="1"/>
  <c r="H9" i="1" s="1"/>
  <c r="G12" i="1"/>
  <c r="G11" i="1" s="1"/>
  <c r="G9" i="1" s="1"/>
  <c r="F12" i="1"/>
  <c r="F11" i="1" s="1"/>
  <c r="F9" i="1" s="1"/>
  <c r="C58" i="1" l="1"/>
  <c r="C61" i="1"/>
  <c r="C66" i="1"/>
  <c r="C13" i="1"/>
  <c r="C20" i="1"/>
  <c r="C52" i="1"/>
  <c r="C24" i="1"/>
  <c r="C28" i="1"/>
  <c r="C31" i="1"/>
  <c r="C35" i="1"/>
  <c r="C54" i="1"/>
  <c r="C39" i="1"/>
  <c r="C53" i="1"/>
  <c r="C18" i="1"/>
  <c r="C22" i="1"/>
  <c r="C26" i="1"/>
  <c r="C30" i="1"/>
  <c r="C33" i="1"/>
  <c r="C37" i="1"/>
  <c r="C43" i="1"/>
  <c r="C47" i="1"/>
  <c r="C48" i="1"/>
  <c r="C41" i="1"/>
  <c r="C62" i="1"/>
  <c r="C60" i="1"/>
  <c r="J50" i="1"/>
  <c r="M50" i="1"/>
  <c r="C49" i="1"/>
  <c r="C45" i="1"/>
  <c r="C19" i="1"/>
  <c r="C46" i="1"/>
  <c r="M12" i="1"/>
  <c r="C32" i="1"/>
  <c r="C42" i="1"/>
  <c r="C23" i="1"/>
  <c r="C17" i="1"/>
  <c r="C27" i="1"/>
  <c r="C38" i="1"/>
  <c r="C34" i="1"/>
  <c r="C25" i="1"/>
  <c r="C40" i="1"/>
  <c r="C21" i="1"/>
  <c r="C36" i="1"/>
  <c r="C29" i="1"/>
  <c r="C44" i="1"/>
  <c r="C14" i="1"/>
  <c r="C55" i="1"/>
  <c r="C63" i="1"/>
  <c r="C71" i="1"/>
  <c r="C76" i="1"/>
  <c r="L11" i="1"/>
  <c r="L9" i="1" s="1"/>
  <c r="C69" i="1"/>
  <c r="C56" i="1"/>
  <c r="C64" i="1"/>
  <c r="C51" i="1"/>
  <c r="C59" i="1"/>
  <c r="C67" i="1"/>
  <c r="J12" i="1"/>
  <c r="C57" i="1"/>
  <c r="C65" i="1"/>
  <c r="N9" i="1"/>
  <c r="D11" i="1"/>
  <c r="E50" i="1"/>
  <c r="E11" i="1" s="1"/>
  <c r="K9" i="1"/>
  <c r="E9" i="1" l="1"/>
  <c r="M11" i="1"/>
  <c r="M9" i="1" s="1"/>
  <c r="C50" i="1"/>
  <c r="J11" i="1"/>
  <c r="J9" i="1" s="1"/>
  <c r="C12" i="1"/>
  <c r="D9" i="1"/>
  <c r="C11" i="1" l="1"/>
  <c r="C9" i="1" s="1"/>
  <c r="A3" i="1"/>
  <c r="A1" i="1"/>
  <c r="C4" i="1" l="1"/>
</calcChain>
</file>

<file path=xl/sharedStrings.xml><?xml version="1.0" encoding="utf-8"?>
<sst xmlns="http://schemas.openxmlformats.org/spreadsheetml/2006/main" count="102" uniqueCount="97">
  <si>
    <t>Đơn vị: Triệu đồng</t>
  </si>
  <si>
    <t>STT</t>
  </si>
  <si>
    <t>I</t>
  </si>
  <si>
    <t>II</t>
  </si>
  <si>
    <t>III</t>
  </si>
  <si>
    <t>IV</t>
  </si>
  <si>
    <t>V</t>
  </si>
  <si>
    <t>VI</t>
  </si>
  <si>
    <t>Biểu số 38/CK-NSNN</t>
  </si>
  <si>
    <t>TỔNG SỐ</t>
  </si>
  <si>
    <t>CHI DỰ PHÒNG NGÂN SÁCH</t>
  </si>
  <si>
    <t>CHI TẠO NGUỒN, ĐIỀU CHỈNH TIỀN LƯƠNG</t>
  </si>
  <si>
    <t>CHI CHUYỂN NGUỒN SANG NGÂN SÁCH NĂM SAU</t>
  </si>
  <si>
    <t>VII</t>
  </si>
  <si>
    <t>Tên đơn vị</t>
  </si>
  <si>
    <t>Tổng số</t>
  </si>
  <si>
    <r>
      <t>Chi đầu tư phát triển </t>
    </r>
    <r>
      <rPr>
        <sz val="10"/>
        <color theme="1"/>
        <rFont val="Times New Roman"/>
        <family val="1"/>
      </rPr>
      <t>(Không kể chương trình MTQG)</t>
    </r>
  </si>
  <si>
    <r>
      <t>Chi thường xuyên</t>
    </r>
    <r>
      <rPr>
        <sz val="10"/>
        <color theme="1"/>
        <rFont val="Times New Roman"/>
        <family val="1"/>
      </rPr>
      <t>(Không kể chương trình MTQG)</t>
    </r>
  </si>
  <si>
    <t>Chi trả nợ lãi do chính quyền địa phương vay</t>
  </si>
  <si>
    <t>Chi bổ sung quỹ dự trữ tài chính</t>
  </si>
  <si>
    <t>Chi dự phòng ngân sách</t>
  </si>
  <si>
    <t>Chi tạo nguồn, điều chỉnh tiền lương</t>
  </si>
  <si>
    <t>Chi từ nguồn TWBS có mục tiêu để thực hiện các nhiệm vụ</t>
  </si>
  <si>
    <t>Chi chương trình MTQG</t>
  </si>
  <si>
    <t>Chi chuyển nguồn sang ngân sách năm sau</t>
  </si>
  <si>
    <t>Chi đầu tư phát triển</t>
  </si>
  <si>
    <t>Chi thường xuyên</t>
  </si>
  <si>
    <t>A</t>
  </si>
  <si>
    <t>B</t>
  </si>
  <si>
    <t>Chi đầu tư phát triển</t>
  </si>
  <si>
    <t>Các Sở, cơ quan Tỉnh</t>
  </si>
  <si>
    <t xml:space="preserve">Sở Nông nghiệp và Phát triển nông thôn </t>
  </si>
  <si>
    <t xml:space="preserve">Sở Kế hoạch và Đầu tư </t>
  </si>
  <si>
    <t xml:space="preserve">Sở Tư pháp </t>
  </si>
  <si>
    <t xml:space="preserve">Sở Khoa học và Công nghệ </t>
  </si>
  <si>
    <t xml:space="preserve">Sở Tài chính </t>
  </si>
  <si>
    <t xml:space="preserve">Sở Xây dựng </t>
  </si>
  <si>
    <t>Sở Giao thông Vận tải</t>
  </si>
  <si>
    <t>Sở Giáo dục - Đào tạo</t>
  </si>
  <si>
    <t>Sở Y tế Tiền Giang</t>
  </si>
  <si>
    <t xml:space="preserve">Sở Lao động Thương binh và Xã hội </t>
  </si>
  <si>
    <t xml:space="preserve">Sở Văn hóa Thể thao và Du lịch </t>
  </si>
  <si>
    <t xml:space="preserve">Sở Tài nguyên và Môi trường </t>
  </si>
  <si>
    <t>Sở Thông tin và Truyền thông</t>
  </si>
  <si>
    <t xml:space="preserve">Sở Nội vụ </t>
  </si>
  <si>
    <t xml:space="preserve">Thanh tra tỉnh </t>
  </si>
  <si>
    <t xml:space="preserve">Đài Phát thanh và Truyền hình </t>
  </si>
  <si>
    <t>Ban Quản lý các khu công nghiệp</t>
  </si>
  <si>
    <t>Văn phòng Tỉnh uỷ</t>
  </si>
  <si>
    <t xml:space="preserve">Ủy ban Mặt trận Tổ quốc </t>
  </si>
  <si>
    <t xml:space="preserve">Hội Liên hiệp phụ nữ </t>
  </si>
  <si>
    <t xml:space="preserve">Hội Nông dân </t>
  </si>
  <si>
    <t xml:space="preserve">Hội Cựu chiến binh </t>
  </si>
  <si>
    <t>Trường Đại học Tiền Giang</t>
  </si>
  <si>
    <t xml:space="preserve">Trường Cao đẳng Y tế </t>
  </si>
  <si>
    <t xml:space="preserve">Trường Chính trị </t>
  </si>
  <si>
    <t xml:space="preserve">Trung tâm Phát triễn quỹ đất và ĐTXD hạ tầng </t>
  </si>
  <si>
    <t>Báo Ấp Bắc</t>
  </si>
  <si>
    <t>BCH Quân sự tỉnh</t>
  </si>
  <si>
    <t>BCH Bộ đội biên phòng</t>
  </si>
  <si>
    <t>Công an tỉnh</t>
  </si>
  <si>
    <t>Quỹ Phát triển KHCN</t>
  </si>
  <si>
    <t>Quỹ Bão trì đường bộ</t>
  </si>
  <si>
    <t>Chi hỗ trợ các tổ chức chính trị xã hội - nghề nghiệp, xã hội, xã hội - nghề nghiệp</t>
  </si>
  <si>
    <t>Liên hiệp các Hội  KH&amp;KT</t>
  </si>
  <si>
    <t xml:space="preserve">LH các tổ chức Hữu nghị </t>
  </si>
  <si>
    <t>Hội Người mù</t>
  </si>
  <si>
    <t>Hội Bảo vệ quyền lợi người tiêu dùng</t>
  </si>
  <si>
    <t>Hội Luật gia</t>
  </si>
  <si>
    <t>Hội Nhà báo</t>
  </si>
  <si>
    <t>Hội Văn học Nghệ thuật</t>
  </si>
  <si>
    <t>Hội Chữ thập đỏ</t>
  </si>
  <si>
    <t>Liên minh Hợp tác xã</t>
  </si>
  <si>
    <t>Hội Đông y</t>
  </si>
  <si>
    <t>Hội nạn nhân chất độc da cam/dioxin</t>
  </si>
  <si>
    <t>Hội Người cao tuổi</t>
  </si>
  <si>
    <t>Hội Khuyến học</t>
  </si>
  <si>
    <t>Hội Bảo trợ Bệnh nhân nghèo</t>
  </si>
  <si>
    <t>Câu lạc bộ Hưu trí</t>
  </si>
  <si>
    <t>Hội Cựu thanh niên xung phong</t>
  </si>
  <si>
    <t>Ban liên lạc Cựu tù kháng chiến</t>
  </si>
  <si>
    <t>Kinh phí cấp bù thủy lợi phí</t>
  </si>
  <si>
    <t>Kinh phí thực hiện công tác qui hoạch</t>
  </si>
  <si>
    <t>Kinh phí mua BHYT trẻ em dưới 6 tuổi và hộ nghèo, người đang sinh sống tại vùng ĐBKK, học sinh, sinh viên</t>
  </si>
  <si>
    <t xml:space="preserve">Chi thực hiện các nhiệm vụ khác </t>
  </si>
  <si>
    <t xml:space="preserve">CHI TRẢ NỢ LÃI CÁC KHOẢN DO CHÍNH QUYỀN ĐỊA PHƯƠNG VAY </t>
  </si>
  <si>
    <t xml:space="preserve">CHI BỔ SUNG QUỸ DỰ TRỮ TÀI CHÍNH </t>
  </si>
  <si>
    <t>CHI BỔ SUNG CÓ MỤC TIÊU CHO NGÂN SÁCH CẤP DƯỚI</t>
  </si>
  <si>
    <t>VIII</t>
  </si>
  <si>
    <r>
      <t>Ghi chú:</t>
    </r>
    <r>
      <rPr>
        <i/>
        <sz val="10"/>
        <color rgb="FF000000"/>
        <rFont val="Times New Roman"/>
        <family val="1"/>
      </rPr>
      <t> (1) Theo quy định tại Điều 7, Điều 11 Luật NSNN, ngân sách huyện, xã không có nhiệm vụ chi trả lãi vay, chi bổ sung quỹ dự trữ tài chính.</t>
    </r>
  </si>
  <si>
    <t>(2) Ngân sách xã không có nhiệm vụ chi bổ sung cân đối cho ngân sách cấp.</t>
  </si>
  <si>
    <t>Văn phòng Đoàn Đại biểu Quốc hội, Hội đồng nhân tỉnh</t>
  </si>
  <si>
    <t>Văn phòng Ủy ban nhân dân tỉnh</t>
  </si>
  <si>
    <t>Trường Cao đẳng Tiền Giang</t>
  </si>
  <si>
    <t xml:space="preserve">Sở Công Thương </t>
  </si>
  <si>
    <t>Tỉnh Đoàn</t>
  </si>
  <si>
    <t>DỰ TOÁN CHI NGÂN SÁCH CẤP TỈNH CHO TỪNG CƠ QUAN, TỔ CHỨC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</si>
</sst>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6" fillId="0" borderId="0"/>
    <xf numFmtId="0" fontId="1" fillId="0" borderId="0"/>
    <xf numFmtId="0" fontId="3" fillId="0" borderId="0"/>
  </cellStyleXfs>
  <cellXfs count="61">
    <xf numFmtId="0" fontId="0" fillId="0" borderId="0" xfId="0"/>
    <xf numFmtId="3" fontId="10" fillId="0" borderId="0" xfId="0" applyNumberFormat="1" applyFont="1"/>
    <xf numFmtId="3" fontId="11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right" wrapText="1"/>
    </xf>
    <xf numFmtId="3" fontId="12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vertical="center" wrapText="1"/>
    </xf>
    <xf numFmtId="3" fontId="15" fillId="0" borderId="0" xfId="0" applyNumberFormat="1" applyFont="1"/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3" xfId="0" applyNumberFormat="1" applyFont="1" applyBorder="1" applyAlignment="1">
      <alignment vertical="center" wrapText="1"/>
    </xf>
    <xf numFmtId="3" fontId="16" fillId="0" borderId="0" xfId="0" applyNumberFormat="1" applyFont="1"/>
    <xf numFmtId="3" fontId="17" fillId="0" borderId="4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vertical="center" wrapText="1"/>
    </xf>
    <xf numFmtId="3" fontId="17" fillId="0" borderId="3" xfId="0" applyNumberFormat="1" applyFont="1" applyBorder="1" applyAlignment="1">
      <alignment vertical="center" wrapText="1"/>
    </xf>
    <xf numFmtId="3" fontId="17" fillId="0" borderId="4" xfId="0" applyNumberFormat="1" applyFont="1" applyBorder="1" applyAlignment="1">
      <alignment vertical="center" wrapText="1"/>
    </xf>
    <xf numFmtId="3" fontId="19" fillId="0" borderId="0" xfId="0" applyNumberFormat="1" applyFont="1"/>
    <xf numFmtId="3" fontId="7" fillId="0" borderId="4" xfId="11" applyNumberFormat="1" applyFont="1" applyFill="1" applyBorder="1" applyAlignment="1">
      <alignment horizontal="center" vertical="center"/>
    </xf>
    <xf numFmtId="3" fontId="7" fillId="0" borderId="4" xfId="11" applyNumberFormat="1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3" fontId="7" fillId="0" borderId="4" xfId="11" applyNumberFormat="1" applyFont="1" applyFill="1" applyBorder="1" applyAlignment="1">
      <alignment vertical="center" wrapText="1"/>
    </xf>
    <xf numFmtId="3" fontId="7" fillId="0" borderId="4" xfId="11" applyNumberFormat="1" applyFont="1" applyFill="1" applyBorder="1" applyAlignment="1">
      <alignment horizontal="left" vertical="center"/>
    </xf>
    <xf numFmtId="3" fontId="7" fillId="0" borderId="4" xfId="11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 wrapText="1"/>
    </xf>
    <xf numFmtId="3" fontId="20" fillId="0" borderId="4" xfId="11" applyNumberFormat="1" applyFont="1" applyFill="1" applyBorder="1" applyAlignment="1">
      <alignment horizontal="center" vertical="center"/>
    </xf>
    <xf numFmtId="3" fontId="20" fillId="0" borderId="4" xfId="11" applyNumberFormat="1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 wrapText="1"/>
    </xf>
    <xf numFmtId="3" fontId="17" fillId="0" borderId="6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left" wrapText="1"/>
    </xf>
    <xf numFmtId="3" fontId="22" fillId="0" borderId="4" xfId="11" applyNumberFormat="1" applyFont="1" applyFill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3" fontId="10" fillId="2" borderId="0" xfId="0" applyNumberFormat="1" applyFont="1" applyFill="1"/>
    <xf numFmtId="3" fontId="11" fillId="2" borderId="0" xfId="0" applyNumberFormat="1" applyFont="1" applyFill="1" applyAlignment="1">
      <alignment horizont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vertical="center" wrapText="1"/>
    </xf>
    <xf numFmtId="3" fontId="17" fillId="2" borderId="4" xfId="0" applyNumberFormat="1" applyFont="1" applyFill="1" applyBorder="1" applyAlignment="1">
      <alignment vertical="center" wrapText="1"/>
    </xf>
    <xf numFmtId="3" fontId="13" fillId="2" borderId="4" xfId="0" applyNumberFormat="1" applyFont="1" applyFill="1" applyBorder="1" applyAlignment="1">
      <alignment vertical="center" wrapText="1"/>
    </xf>
    <xf numFmtId="3" fontId="17" fillId="2" borderId="4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vertical="center" wrapText="1"/>
    </xf>
    <xf numFmtId="3" fontId="23" fillId="0" borderId="0" xfId="0" applyNumberFormat="1" applyFont="1" applyAlignment="1">
      <alignment horizontal="center" wrapText="1"/>
    </xf>
    <xf numFmtId="3" fontId="24" fillId="0" borderId="0" xfId="0" applyNumberFormat="1" applyFont="1"/>
    <xf numFmtId="3" fontId="25" fillId="0" borderId="2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vertical="center" wrapText="1"/>
    </xf>
    <xf numFmtId="3" fontId="25" fillId="0" borderId="3" xfId="0" applyNumberFormat="1" applyFont="1" applyBorder="1" applyAlignment="1">
      <alignment vertical="center" wrapText="1"/>
    </xf>
    <xf numFmtId="3" fontId="20" fillId="0" borderId="4" xfId="0" applyNumberFormat="1" applyFont="1" applyBorder="1" applyAlignment="1">
      <alignment vertical="center" wrapText="1"/>
    </xf>
    <xf numFmtId="3" fontId="20" fillId="0" borderId="4" xfId="0" applyNumberFormat="1" applyFont="1" applyBorder="1" applyAlignment="1">
      <alignment horizontal="right" vertical="center" wrapText="1"/>
    </xf>
    <xf numFmtId="3" fontId="25" fillId="0" borderId="5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left" wrapText="1"/>
    </xf>
    <xf numFmtId="3" fontId="11" fillId="0" borderId="0" xfId="0" applyNumberFormat="1" applyFont="1" applyAlignment="1">
      <alignment horizontal="left" wrapText="1"/>
    </xf>
    <xf numFmtId="3" fontId="9" fillId="0" borderId="0" xfId="0" applyNumberFormat="1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Shee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G%20KHAI%20DU%20TOAN%20NSDP%20TRINH%20HD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m2023/TO%20TRINH%20UBND/PHAN%20BO%20DU%20TOAN%202023/PHAN%20BO%20NS&#272;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4"/>
      <sheetName val="02"/>
      <sheetName val="03"/>
      <sheetName val="37"/>
      <sheetName val="38"/>
      <sheetName val="39"/>
      <sheetName val="40"/>
      <sheetName val="42"/>
      <sheetName val="08"/>
      <sheetName val="09"/>
      <sheetName val="36"/>
      <sheetName val="46"/>
      <sheetName val="43"/>
      <sheetName val="44"/>
      <sheetName val="45"/>
      <sheetName val="4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UBND TỈNH TIỀN GIANG</v>
          </cell>
        </row>
        <row r="3">
          <cell r="A3" t="str">
            <v>(Dự toán trình Hội đồng nhân dân)</v>
          </cell>
        </row>
      </sheetData>
      <sheetData sheetId="13"/>
      <sheetData sheetId="14">
        <row r="8">
          <cell r="D8">
            <v>5724711</v>
          </cell>
        </row>
      </sheetData>
      <sheetData sheetId="15">
        <row r="28">
          <cell r="C28">
            <v>947480</v>
          </cell>
        </row>
      </sheetData>
      <sheetData sheetId="16"/>
      <sheetData sheetId="17"/>
      <sheetData sheetId="18"/>
      <sheetData sheetId="19"/>
      <sheetData sheetId="20">
        <row r="11">
          <cell r="E11">
            <v>873134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01"/>
      <sheetName val="02"/>
      <sheetName val="03"/>
      <sheetName val="04"/>
      <sheetName val="05"/>
      <sheetName val="06"/>
      <sheetName val="07"/>
      <sheetName val="08"/>
      <sheetName val="09"/>
      <sheetName val="36"/>
      <sheetName val="10"/>
      <sheetName val="46"/>
      <sheetName val="40"/>
      <sheetName val="43"/>
      <sheetName val="44"/>
      <sheetName val="45"/>
      <sheetName val="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">
          <cell r="N13">
            <v>0</v>
          </cell>
          <cell r="O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  <cell r="O49">
            <v>0</v>
          </cell>
        </row>
        <row r="50">
          <cell r="E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N51">
            <v>0</v>
          </cell>
          <cell r="O5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zoomScaleNormal="100" workbookViewId="0">
      <pane xSplit="2" ySplit="7" topLeftCell="C60" activePane="bottomRight" state="frozen"/>
      <selection pane="topRight" activeCell="C1" sqref="C1"/>
      <selection pane="bottomLeft" activeCell="A8" sqref="A8"/>
      <selection pane="bottomRight" activeCell="E72" sqref="E72"/>
    </sheetView>
  </sheetViews>
  <sheetFormatPr defaultColWidth="9.140625" defaultRowHeight="15" x14ac:dyDescent="0.25"/>
  <cols>
    <col min="1" max="1" width="4.85546875" style="1" bestFit="1" customWidth="1"/>
    <col min="2" max="2" width="29" style="1" customWidth="1"/>
    <col min="3" max="3" width="10.42578125" style="1" customWidth="1"/>
    <col min="4" max="4" width="12" style="1" customWidth="1"/>
    <col min="5" max="5" width="11.7109375" style="1" customWidth="1"/>
    <col min="6" max="6" width="9.140625" style="1"/>
    <col min="7" max="7" width="7.42578125" style="1" customWidth="1"/>
    <col min="8" max="8" width="8.5703125" style="1" customWidth="1"/>
    <col min="9" max="9" width="8.42578125" style="1" customWidth="1"/>
    <col min="10" max="11" width="9.5703125" style="1" customWidth="1"/>
    <col min="12" max="12" width="9.5703125" style="37" customWidth="1"/>
    <col min="13" max="13" width="8.28515625" style="1" customWidth="1"/>
    <col min="14" max="14" width="8.42578125" style="47" customWidth="1"/>
    <col min="15" max="16" width="8.140625" style="1" customWidth="1"/>
    <col min="17" max="18" width="9.140625" style="1"/>
    <col min="19" max="19" width="10.140625" style="1" bestFit="1" customWidth="1"/>
    <col min="20" max="16384" width="9.140625" style="1"/>
  </cols>
  <sheetData>
    <row r="1" spans="1:16" ht="21" customHeight="1" x14ac:dyDescent="0.25">
      <c r="A1" s="57" t="str">
        <f>'[1]34'!A1:B1</f>
        <v>UBND TỈNH TIỀN GIANG</v>
      </c>
      <c r="B1" s="57"/>
      <c r="C1" s="57"/>
      <c r="N1" s="58" t="s">
        <v>8</v>
      </c>
      <c r="O1" s="58"/>
      <c r="P1" s="58"/>
    </row>
    <row r="2" spans="1:16" ht="21.75" customHeight="1" x14ac:dyDescent="0.25">
      <c r="A2" s="58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5">
      <c r="A3" s="59" t="str">
        <f>'[1]34'!A3:G3</f>
        <v>(Dự toán trình Hội đồng nhân dân)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idden="1" x14ac:dyDescent="0.25">
      <c r="A4" s="2"/>
      <c r="B4" s="2"/>
      <c r="C4" s="2">
        <f>C9-C76-'[1]03'!D8</f>
        <v>1700820</v>
      </c>
      <c r="D4" s="2"/>
      <c r="E4" s="2"/>
      <c r="F4" s="2"/>
      <c r="G4" s="2"/>
      <c r="H4" s="2"/>
      <c r="I4" s="2"/>
      <c r="J4" s="2"/>
      <c r="K4" s="2"/>
      <c r="L4" s="38"/>
      <c r="M4" s="2"/>
      <c r="N4" s="46"/>
      <c r="O4" s="2"/>
      <c r="P4" s="2"/>
    </row>
    <row r="5" spans="1:16" x14ac:dyDescent="0.25">
      <c r="A5" s="3"/>
      <c r="O5" s="60" t="s">
        <v>0</v>
      </c>
      <c r="P5" s="60"/>
    </row>
    <row r="6" spans="1:16" ht="43.5" customHeight="1" x14ac:dyDescent="0.25">
      <c r="A6" s="54" t="s">
        <v>1</v>
      </c>
      <c r="B6" s="54" t="s">
        <v>14</v>
      </c>
      <c r="C6" s="54" t="s">
        <v>15</v>
      </c>
      <c r="D6" s="54" t="s">
        <v>16</v>
      </c>
      <c r="E6" s="54" t="s">
        <v>17</v>
      </c>
      <c r="F6" s="54" t="s">
        <v>18</v>
      </c>
      <c r="G6" s="54" t="s">
        <v>19</v>
      </c>
      <c r="H6" s="54" t="s">
        <v>20</v>
      </c>
      <c r="I6" s="54" t="s">
        <v>21</v>
      </c>
      <c r="J6" s="54" t="s">
        <v>22</v>
      </c>
      <c r="K6" s="54"/>
      <c r="L6" s="54"/>
      <c r="M6" s="54" t="s">
        <v>23</v>
      </c>
      <c r="N6" s="54"/>
      <c r="O6" s="54"/>
      <c r="P6" s="54" t="s">
        <v>24</v>
      </c>
    </row>
    <row r="7" spans="1:16" ht="66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4" t="s">
        <v>15</v>
      </c>
      <c r="K7" s="4" t="s">
        <v>25</v>
      </c>
      <c r="L7" s="39" t="s">
        <v>26</v>
      </c>
      <c r="M7" s="4" t="s">
        <v>15</v>
      </c>
      <c r="N7" s="48" t="s">
        <v>25</v>
      </c>
      <c r="O7" s="4" t="s">
        <v>26</v>
      </c>
      <c r="P7" s="54"/>
    </row>
    <row r="8" spans="1:16" x14ac:dyDescent="0.25">
      <c r="A8" s="4" t="s">
        <v>27</v>
      </c>
      <c r="B8" s="4" t="s">
        <v>28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39">
        <v>10</v>
      </c>
      <c r="M8" s="4">
        <v>11</v>
      </c>
      <c r="N8" s="48">
        <v>12</v>
      </c>
      <c r="O8" s="4">
        <v>13</v>
      </c>
      <c r="P8" s="4">
        <v>14</v>
      </c>
    </row>
    <row r="9" spans="1:16" s="7" customFormat="1" ht="14.25" x14ac:dyDescent="0.2">
      <c r="A9" s="5"/>
      <c r="B9" s="6" t="s">
        <v>9</v>
      </c>
      <c r="C9" s="6">
        <f t="shared" ref="C9:P9" si="0">C10+C11+C72+C73+C74+C75+C76+C77</f>
        <v>8048927</v>
      </c>
      <c r="D9" s="6">
        <f t="shared" si="0"/>
        <v>2903180</v>
      </c>
      <c r="E9" s="6">
        <f t="shared" si="0"/>
        <v>2931864</v>
      </c>
      <c r="F9" s="6">
        <f t="shared" si="0"/>
        <v>200</v>
      </c>
      <c r="G9" s="6">
        <f t="shared" si="0"/>
        <v>1000</v>
      </c>
      <c r="H9" s="6">
        <f t="shared" si="0"/>
        <v>102437</v>
      </c>
      <c r="I9" s="6">
        <f t="shared" si="0"/>
        <v>0</v>
      </c>
      <c r="J9" s="6">
        <f t="shared" si="0"/>
        <v>1916655</v>
      </c>
      <c r="K9" s="6">
        <f t="shared" si="0"/>
        <v>1797043</v>
      </c>
      <c r="L9" s="40">
        <f t="shared" si="0"/>
        <v>119612</v>
      </c>
      <c r="M9" s="6">
        <f>M10+M11+M72+M73+M74+M75+M76+M77</f>
        <v>193591</v>
      </c>
      <c r="N9" s="49">
        <f t="shared" si="0"/>
        <v>156844</v>
      </c>
      <c r="O9" s="6">
        <f t="shared" si="0"/>
        <v>36747</v>
      </c>
      <c r="P9" s="6">
        <f t="shared" si="0"/>
        <v>0</v>
      </c>
    </row>
    <row r="10" spans="1:16" s="11" customFormat="1" ht="14.25" x14ac:dyDescent="0.2">
      <c r="A10" s="8" t="s">
        <v>2</v>
      </c>
      <c r="B10" s="9" t="s">
        <v>29</v>
      </c>
      <c r="C10" s="10">
        <f>D10+E10+F10+G10+H10+I10+J10+M10+P10</f>
        <v>4584644</v>
      </c>
      <c r="D10" s="10">
        <v>2774502</v>
      </c>
      <c r="E10" s="10"/>
      <c r="F10" s="10"/>
      <c r="G10" s="10"/>
      <c r="H10" s="10"/>
      <c r="I10" s="10"/>
      <c r="J10" s="10">
        <f>K10+L10</f>
        <v>1797043</v>
      </c>
      <c r="K10" s="10">
        <v>1797043</v>
      </c>
      <c r="L10" s="41"/>
      <c r="M10" s="10">
        <f>N10+O10</f>
        <v>13099</v>
      </c>
      <c r="N10" s="50">
        <v>13099</v>
      </c>
      <c r="O10" s="10"/>
      <c r="P10" s="10"/>
    </row>
    <row r="11" spans="1:16" s="11" customFormat="1" ht="14.25" x14ac:dyDescent="0.2">
      <c r="A11" s="8" t="s">
        <v>3</v>
      </c>
      <c r="B11" s="9" t="s">
        <v>26</v>
      </c>
      <c r="C11" s="10">
        <f t="shared" ref="C11:C73" si="1">D11+E11+F11+G11+H11+I11+J11+M11+P11</f>
        <v>2737250</v>
      </c>
      <c r="D11" s="10">
        <f t="shared" ref="D11:P11" si="2">D12+D50+D68+D69+D70+D71</f>
        <v>0</v>
      </c>
      <c r="E11" s="10">
        <f t="shared" si="2"/>
        <v>2648290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84127</v>
      </c>
      <c r="K11" s="10">
        <f t="shared" si="2"/>
        <v>0</v>
      </c>
      <c r="L11" s="41">
        <f t="shared" si="2"/>
        <v>84127</v>
      </c>
      <c r="M11" s="10">
        <f t="shared" si="2"/>
        <v>4833</v>
      </c>
      <c r="N11" s="50">
        <f t="shared" si="2"/>
        <v>0</v>
      </c>
      <c r="O11" s="10">
        <f t="shared" si="2"/>
        <v>4833</v>
      </c>
      <c r="P11" s="10">
        <f t="shared" si="2"/>
        <v>0</v>
      </c>
    </row>
    <row r="12" spans="1:16" s="16" customFormat="1" x14ac:dyDescent="0.25">
      <c r="A12" s="12">
        <v>1</v>
      </c>
      <c r="B12" s="13" t="s">
        <v>30</v>
      </c>
      <c r="C12" s="14">
        <f>D12+E12+F12+G12+H12+I12+J12+M12+P12</f>
        <v>1933707</v>
      </c>
      <c r="D12" s="15">
        <f t="shared" ref="D12:P12" si="3">SUM(D13:D49)</f>
        <v>0</v>
      </c>
      <c r="E12" s="15">
        <f t="shared" si="3"/>
        <v>1845390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83484</v>
      </c>
      <c r="K12" s="15">
        <f t="shared" si="3"/>
        <v>0</v>
      </c>
      <c r="L12" s="42">
        <f t="shared" si="3"/>
        <v>83484</v>
      </c>
      <c r="M12" s="15">
        <f t="shared" si="3"/>
        <v>4833</v>
      </c>
      <c r="N12" s="51">
        <f t="shared" si="3"/>
        <v>0</v>
      </c>
      <c r="O12" s="15">
        <f t="shared" si="3"/>
        <v>4833</v>
      </c>
      <c r="P12" s="15">
        <f t="shared" si="3"/>
        <v>0</v>
      </c>
    </row>
    <row r="13" spans="1:16" x14ac:dyDescent="0.25">
      <c r="A13" s="17"/>
      <c r="B13" s="21" t="s">
        <v>48</v>
      </c>
      <c r="C13" s="19">
        <f>D13+E13+F13+G13+H13+I13+J13+M13+P13</f>
        <v>87885</v>
      </c>
      <c r="D13" s="20"/>
      <c r="E13" s="20">
        <v>87885</v>
      </c>
      <c r="F13" s="20"/>
      <c r="G13" s="20"/>
      <c r="H13" s="20"/>
      <c r="I13" s="20"/>
      <c r="J13" s="20">
        <f>SUM(K13:L13)</f>
        <v>0</v>
      </c>
      <c r="K13" s="20"/>
      <c r="L13" s="43">
        <v>0</v>
      </c>
      <c r="M13" s="20">
        <f>SUM(N13:O13)</f>
        <v>0</v>
      </c>
      <c r="N13" s="24">
        <f>'[2]05'!N13</f>
        <v>0</v>
      </c>
      <c r="O13" s="20">
        <f>'[2]05'!O13</f>
        <v>0</v>
      </c>
      <c r="P13" s="20"/>
    </row>
    <row r="14" spans="1:16" ht="25.5" x14ac:dyDescent="0.25">
      <c r="A14" s="17"/>
      <c r="B14" s="18" t="s">
        <v>91</v>
      </c>
      <c r="C14" s="19">
        <f t="shared" si="1"/>
        <v>20158</v>
      </c>
      <c r="D14" s="20"/>
      <c r="E14" s="20">
        <v>20158</v>
      </c>
      <c r="F14" s="20"/>
      <c r="G14" s="20"/>
      <c r="H14" s="20"/>
      <c r="I14" s="20"/>
      <c r="J14" s="20">
        <f>SUM(K14:L14)</f>
        <v>0</v>
      </c>
      <c r="K14" s="20"/>
      <c r="L14" s="43">
        <v>0</v>
      </c>
      <c r="M14" s="20">
        <f>SUM(N14:O14)</f>
        <v>0</v>
      </c>
      <c r="N14" s="24">
        <f>'[2]05'!N14</f>
        <v>0</v>
      </c>
      <c r="O14" s="20">
        <v>0</v>
      </c>
      <c r="P14" s="20"/>
    </row>
    <row r="15" spans="1:16" x14ac:dyDescent="0.25">
      <c r="A15" s="17"/>
      <c r="B15" s="18" t="s">
        <v>92</v>
      </c>
      <c r="C15" s="19">
        <f t="shared" si="1"/>
        <v>43923</v>
      </c>
      <c r="D15" s="20"/>
      <c r="E15" s="20">
        <v>43923</v>
      </c>
      <c r="F15" s="20"/>
      <c r="G15" s="20"/>
      <c r="H15" s="20"/>
      <c r="I15" s="20"/>
      <c r="J15" s="20">
        <f>SUM(K15:L15)</f>
        <v>0</v>
      </c>
      <c r="K15" s="20"/>
      <c r="L15" s="43">
        <v>0</v>
      </c>
      <c r="M15" s="20">
        <f t="shared" ref="M15:M17" si="4">SUM(N15:O15)</f>
        <v>0</v>
      </c>
      <c r="N15" s="24">
        <f>'[2]05'!N15</f>
        <v>0</v>
      </c>
      <c r="O15" s="20">
        <v>0</v>
      </c>
      <c r="P15" s="20"/>
    </row>
    <row r="16" spans="1:16" ht="25.5" x14ac:dyDescent="0.25">
      <c r="A16" s="17"/>
      <c r="B16" s="21" t="s">
        <v>31</v>
      </c>
      <c r="C16" s="19">
        <f t="shared" si="1"/>
        <v>77958</v>
      </c>
      <c r="D16" s="20"/>
      <c r="E16" s="20">
        <v>73154</v>
      </c>
      <c r="F16" s="20"/>
      <c r="G16" s="20"/>
      <c r="H16" s="20"/>
      <c r="I16" s="20"/>
      <c r="J16" s="20">
        <f t="shared" ref="J16:J21" si="5">SUM(K16:L16)</f>
        <v>2809</v>
      </c>
      <c r="K16" s="20"/>
      <c r="L16" s="43">
        <v>2809</v>
      </c>
      <c r="M16" s="20">
        <f>SUM(N16:O16)</f>
        <v>1995</v>
      </c>
      <c r="N16" s="24">
        <f>'[2]05'!N16</f>
        <v>0</v>
      </c>
      <c r="O16" s="20">
        <v>1995</v>
      </c>
      <c r="P16" s="20">
        <v>0</v>
      </c>
    </row>
    <row r="17" spans="1:16" x14ac:dyDescent="0.25">
      <c r="A17" s="17"/>
      <c r="B17" s="21" t="s">
        <v>32</v>
      </c>
      <c r="C17" s="19">
        <f t="shared" si="1"/>
        <v>12058</v>
      </c>
      <c r="D17" s="20"/>
      <c r="E17" s="20">
        <v>11488</v>
      </c>
      <c r="F17" s="20"/>
      <c r="G17" s="20"/>
      <c r="H17" s="20"/>
      <c r="I17" s="20"/>
      <c r="J17" s="20">
        <f t="shared" si="5"/>
        <v>570</v>
      </c>
      <c r="K17" s="20"/>
      <c r="L17" s="43">
        <v>570</v>
      </c>
      <c r="M17" s="20">
        <f t="shared" si="4"/>
        <v>0</v>
      </c>
      <c r="N17" s="24">
        <f>'[2]05'!N17</f>
        <v>0</v>
      </c>
      <c r="O17" s="20">
        <v>0</v>
      </c>
      <c r="P17" s="20"/>
    </row>
    <row r="18" spans="1:16" x14ac:dyDescent="0.25">
      <c r="A18" s="17"/>
      <c r="B18" s="21" t="s">
        <v>33</v>
      </c>
      <c r="C18" s="19">
        <f t="shared" si="1"/>
        <v>12204</v>
      </c>
      <c r="D18" s="20"/>
      <c r="E18" s="20">
        <v>12053</v>
      </c>
      <c r="F18" s="20"/>
      <c r="G18" s="20"/>
      <c r="H18" s="20"/>
      <c r="I18" s="20"/>
      <c r="J18" s="20">
        <f t="shared" si="5"/>
        <v>0</v>
      </c>
      <c r="K18" s="20"/>
      <c r="L18" s="43">
        <v>0</v>
      </c>
      <c r="M18" s="20">
        <f t="shared" ref="M18:M49" si="6">SUM(N18:O18)</f>
        <v>151</v>
      </c>
      <c r="N18" s="24">
        <f>'[2]05'!N18</f>
        <v>0</v>
      </c>
      <c r="O18" s="20">
        <v>151</v>
      </c>
      <c r="P18" s="20"/>
    </row>
    <row r="19" spans="1:16" x14ac:dyDescent="0.25">
      <c r="A19" s="17"/>
      <c r="B19" s="21" t="s">
        <v>94</v>
      </c>
      <c r="C19" s="19">
        <f t="shared" si="1"/>
        <v>21345</v>
      </c>
      <c r="D19" s="20"/>
      <c r="E19" s="20">
        <v>21345</v>
      </c>
      <c r="F19" s="20"/>
      <c r="G19" s="20"/>
      <c r="H19" s="20"/>
      <c r="I19" s="20"/>
      <c r="J19" s="20">
        <f t="shared" si="5"/>
        <v>0</v>
      </c>
      <c r="K19" s="20"/>
      <c r="L19" s="43">
        <v>0</v>
      </c>
      <c r="M19" s="20">
        <f t="shared" si="6"/>
        <v>0</v>
      </c>
      <c r="N19" s="24">
        <f>'[2]05'!N19</f>
        <v>0</v>
      </c>
      <c r="O19" s="20">
        <v>0</v>
      </c>
      <c r="P19" s="20"/>
    </row>
    <row r="20" spans="1:16" x14ac:dyDescent="0.25">
      <c r="A20" s="17"/>
      <c r="B20" s="21" t="s">
        <v>34</v>
      </c>
      <c r="C20" s="19">
        <f t="shared" si="1"/>
        <v>42855</v>
      </c>
      <c r="D20" s="20"/>
      <c r="E20" s="20">
        <v>42855</v>
      </c>
      <c r="F20" s="20"/>
      <c r="G20" s="20"/>
      <c r="H20" s="20"/>
      <c r="I20" s="20"/>
      <c r="J20" s="20">
        <f t="shared" si="5"/>
        <v>0</v>
      </c>
      <c r="K20" s="20"/>
      <c r="L20" s="43">
        <v>0</v>
      </c>
      <c r="M20" s="20">
        <f t="shared" si="6"/>
        <v>0</v>
      </c>
      <c r="N20" s="24">
        <f>'[2]05'!N20</f>
        <v>0</v>
      </c>
      <c r="O20" s="20">
        <v>0</v>
      </c>
      <c r="P20" s="20"/>
    </row>
    <row r="21" spans="1:16" x14ac:dyDescent="0.25">
      <c r="A21" s="17"/>
      <c r="B21" s="18" t="s">
        <v>35</v>
      </c>
      <c r="C21" s="19">
        <f t="shared" si="1"/>
        <v>17529</v>
      </c>
      <c r="D21" s="20"/>
      <c r="E21" s="20">
        <v>17529</v>
      </c>
      <c r="F21" s="20"/>
      <c r="G21" s="20"/>
      <c r="H21" s="20"/>
      <c r="I21" s="20"/>
      <c r="J21" s="20">
        <f t="shared" si="5"/>
        <v>0</v>
      </c>
      <c r="K21" s="20"/>
      <c r="L21" s="43">
        <v>0</v>
      </c>
      <c r="M21" s="20">
        <f t="shared" si="6"/>
        <v>0</v>
      </c>
      <c r="N21" s="24">
        <f>'[2]05'!N21</f>
        <v>0</v>
      </c>
      <c r="O21" s="20">
        <v>0</v>
      </c>
      <c r="P21" s="20"/>
    </row>
    <row r="22" spans="1:16" x14ac:dyDescent="0.25">
      <c r="A22" s="17"/>
      <c r="B22" s="21" t="s">
        <v>36</v>
      </c>
      <c r="C22" s="19">
        <f t="shared" si="1"/>
        <v>16167</v>
      </c>
      <c r="D22" s="20"/>
      <c r="E22" s="20">
        <v>16167</v>
      </c>
      <c r="F22" s="20"/>
      <c r="G22" s="20"/>
      <c r="H22" s="20"/>
      <c r="I22" s="20"/>
      <c r="J22" s="20">
        <f t="shared" ref="J22:J49" si="7">SUM(K22:L22)</f>
        <v>0</v>
      </c>
      <c r="K22" s="20"/>
      <c r="L22" s="43">
        <v>0</v>
      </c>
      <c r="M22" s="20">
        <f t="shared" si="6"/>
        <v>0</v>
      </c>
      <c r="N22" s="24">
        <f>'[2]05'!N22</f>
        <v>0</v>
      </c>
      <c r="O22" s="20">
        <v>0</v>
      </c>
      <c r="P22" s="20"/>
    </row>
    <row r="23" spans="1:16" x14ac:dyDescent="0.25">
      <c r="A23" s="17"/>
      <c r="B23" s="21" t="s">
        <v>37</v>
      </c>
      <c r="C23" s="19">
        <f t="shared" si="1"/>
        <v>132593</v>
      </c>
      <c r="D23" s="20"/>
      <c r="E23" s="20">
        <v>61488</v>
      </c>
      <c r="F23" s="20"/>
      <c r="G23" s="20"/>
      <c r="H23" s="20"/>
      <c r="I23" s="20"/>
      <c r="J23" s="20">
        <f t="shared" si="7"/>
        <v>71105</v>
      </c>
      <c r="K23" s="20"/>
      <c r="L23" s="43">
        <v>71105</v>
      </c>
      <c r="M23" s="20">
        <f t="shared" si="6"/>
        <v>0</v>
      </c>
      <c r="N23" s="24">
        <f>'[2]05'!N23</f>
        <v>0</v>
      </c>
      <c r="O23" s="20">
        <v>0</v>
      </c>
      <c r="P23" s="20"/>
    </row>
    <row r="24" spans="1:16" x14ac:dyDescent="0.25">
      <c r="A24" s="17"/>
      <c r="B24" s="22" t="s">
        <v>38</v>
      </c>
      <c r="C24" s="19">
        <f t="shared" si="1"/>
        <v>631082</v>
      </c>
      <c r="D24" s="20"/>
      <c r="E24" s="20">
        <v>631082</v>
      </c>
      <c r="F24" s="20"/>
      <c r="G24" s="20"/>
      <c r="H24" s="20"/>
      <c r="I24" s="20"/>
      <c r="J24" s="20">
        <f t="shared" si="7"/>
        <v>0</v>
      </c>
      <c r="K24" s="20"/>
      <c r="L24" s="43">
        <v>0</v>
      </c>
      <c r="M24" s="20">
        <f t="shared" si="6"/>
        <v>0</v>
      </c>
      <c r="N24" s="24">
        <f>'[2]05'!N24</f>
        <v>0</v>
      </c>
      <c r="O24" s="20">
        <v>0</v>
      </c>
      <c r="P24" s="20"/>
    </row>
    <row r="25" spans="1:16" x14ac:dyDescent="0.25">
      <c r="A25" s="17"/>
      <c r="B25" s="18" t="s">
        <v>39</v>
      </c>
      <c r="C25" s="19">
        <f t="shared" si="1"/>
        <v>135879</v>
      </c>
      <c r="D25" s="20"/>
      <c r="E25" s="20">
        <v>135849</v>
      </c>
      <c r="F25" s="20"/>
      <c r="G25" s="20"/>
      <c r="H25" s="20"/>
      <c r="I25" s="20"/>
      <c r="J25" s="20">
        <f t="shared" si="7"/>
        <v>0</v>
      </c>
      <c r="K25" s="20"/>
      <c r="L25" s="43">
        <v>0</v>
      </c>
      <c r="M25" s="20">
        <f t="shared" si="6"/>
        <v>30</v>
      </c>
      <c r="N25" s="24">
        <f>'[2]05'!N25</f>
        <v>0</v>
      </c>
      <c r="O25" s="20">
        <v>30</v>
      </c>
      <c r="P25" s="20"/>
    </row>
    <row r="26" spans="1:16" x14ac:dyDescent="0.25">
      <c r="A26" s="17"/>
      <c r="B26" s="23" t="s">
        <v>40</v>
      </c>
      <c r="C26" s="19">
        <f t="shared" si="1"/>
        <v>168423</v>
      </c>
      <c r="D26" s="20"/>
      <c r="E26" s="20">
        <v>167232</v>
      </c>
      <c r="F26" s="20"/>
      <c r="G26" s="20"/>
      <c r="H26" s="20"/>
      <c r="I26" s="20"/>
      <c r="J26" s="20">
        <f t="shared" si="7"/>
        <v>0</v>
      </c>
      <c r="K26" s="20"/>
      <c r="L26" s="43">
        <v>0</v>
      </c>
      <c r="M26" s="20">
        <f t="shared" si="6"/>
        <v>1191</v>
      </c>
      <c r="N26" s="24">
        <f>'[2]05'!N26</f>
        <v>0</v>
      </c>
      <c r="O26" s="20">
        <v>1191</v>
      </c>
      <c r="P26" s="20"/>
    </row>
    <row r="27" spans="1:16" x14ac:dyDescent="0.25">
      <c r="A27" s="17"/>
      <c r="B27" s="21" t="s">
        <v>41</v>
      </c>
      <c r="C27" s="19">
        <f t="shared" si="1"/>
        <v>111299</v>
      </c>
      <c r="D27" s="20"/>
      <c r="E27" s="20">
        <v>102299</v>
      </c>
      <c r="F27" s="20"/>
      <c r="G27" s="20"/>
      <c r="H27" s="20"/>
      <c r="I27" s="20"/>
      <c r="J27" s="20">
        <f t="shared" si="7"/>
        <v>9000</v>
      </c>
      <c r="K27" s="20"/>
      <c r="L27" s="43">
        <v>9000</v>
      </c>
      <c r="M27" s="20">
        <f t="shared" si="6"/>
        <v>0</v>
      </c>
      <c r="N27" s="24">
        <f>'[2]05'!N27</f>
        <v>0</v>
      </c>
      <c r="O27" s="20">
        <v>0</v>
      </c>
      <c r="P27" s="20"/>
    </row>
    <row r="28" spans="1:16" x14ac:dyDescent="0.25">
      <c r="A28" s="17"/>
      <c r="B28" s="21" t="s">
        <v>42</v>
      </c>
      <c r="C28" s="19">
        <f t="shared" si="1"/>
        <v>35638</v>
      </c>
      <c r="D28" s="20"/>
      <c r="E28" s="20">
        <v>35638</v>
      </c>
      <c r="F28" s="20"/>
      <c r="G28" s="20"/>
      <c r="H28" s="20"/>
      <c r="I28" s="20"/>
      <c r="J28" s="20">
        <f t="shared" si="7"/>
        <v>0</v>
      </c>
      <c r="K28" s="20"/>
      <c r="L28" s="43">
        <v>0</v>
      </c>
      <c r="M28" s="20">
        <f t="shared" si="6"/>
        <v>0</v>
      </c>
      <c r="N28" s="24">
        <f>'[2]05'!N28</f>
        <v>0</v>
      </c>
      <c r="O28" s="20">
        <v>0</v>
      </c>
      <c r="P28" s="20"/>
    </row>
    <row r="29" spans="1:16" x14ac:dyDescent="0.25">
      <c r="A29" s="17"/>
      <c r="B29" s="18" t="s">
        <v>43</v>
      </c>
      <c r="C29" s="19">
        <f t="shared" si="1"/>
        <v>54156</v>
      </c>
      <c r="D29" s="20"/>
      <c r="E29" s="20">
        <v>54156</v>
      </c>
      <c r="F29" s="20"/>
      <c r="G29" s="20"/>
      <c r="H29" s="20"/>
      <c r="I29" s="20"/>
      <c r="J29" s="20">
        <f t="shared" si="7"/>
        <v>0</v>
      </c>
      <c r="K29" s="20"/>
      <c r="L29" s="43">
        <v>0</v>
      </c>
      <c r="M29" s="20">
        <f t="shared" si="6"/>
        <v>0</v>
      </c>
      <c r="N29" s="24">
        <f>'[2]05'!N29</f>
        <v>0</v>
      </c>
      <c r="O29" s="20">
        <v>0</v>
      </c>
      <c r="P29" s="20"/>
    </row>
    <row r="30" spans="1:16" x14ac:dyDescent="0.25">
      <c r="A30" s="17"/>
      <c r="B30" s="21" t="s">
        <v>44</v>
      </c>
      <c r="C30" s="19">
        <f t="shared" si="1"/>
        <v>28456</v>
      </c>
      <c r="D30" s="20"/>
      <c r="E30" s="20">
        <v>28456</v>
      </c>
      <c r="F30" s="20"/>
      <c r="G30" s="20"/>
      <c r="H30" s="20"/>
      <c r="I30" s="20"/>
      <c r="J30" s="20">
        <f t="shared" si="7"/>
        <v>0</v>
      </c>
      <c r="K30" s="20"/>
      <c r="L30" s="43">
        <v>0</v>
      </c>
      <c r="M30" s="20">
        <f t="shared" si="6"/>
        <v>0</v>
      </c>
      <c r="N30" s="24">
        <f>'[2]05'!N30</f>
        <v>0</v>
      </c>
      <c r="O30" s="20">
        <v>0</v>
      </c>
      <c r="P30" s="20"/>
    </row>
    <row r="31" spans="1:16" x14ac:dyDescent="0.25">
      <c r="A31" s="17"/>
      <c r="B31" s="18" t="s">
        <v>45</v>
      </c>
      <c r="C31" s="19">
        <f t="shared" si="1"/>
        <v>11568</v>
      </c>
      <c r="D31" s="20"/>
      <c r="E31" s="20">
        <v>11568</v>
      </c>
      <c r="F31" s="20"/>
      <c r="G31" s="20"/>
      <c r="H31" s="20"/>
      <c r="I31" s="20"/>
      <c r="J31" s="20">
        <f t="shared" si="7"/>
        <v>0</v>
      </c>
      <c r="K31" s="20"/>
      <c r="L31" s="43">
        <v>0</v>
      </c>
      <c r="M31" s="20">
        <f t="shared" si="6"/>
        <v>0</v>
      </c>
      <c r="N31" s="24">
        <f>'[2]05'!N32</f>
        <v>0</v>
      </c>
      <c r="O31" s="20">
        <v>0</v>
      </c>
      <c r="P31" s="20"/>
    </row>
    <row r="32" spans="1:16" hidden="1" x14ac:dyDescent="0.25">
      <c r="A32" s="17"/>
      <c r="B32" s="35" t="s">
        <v>46</v>
      </c>
      <c r="C32" s="19">
        <f t="shared" si="1"/>
        <v>0</v>
      </c>
      <c r="D32" s="20"/>
      <c r="E32" s="20">
        <v>0</v>
      </c>
      <c r="F32" s="20"/>
      <c r="G32" s="20"/>
      <c r="H32" s="20"/>
      <c r="I32" s="20"/>
      <c r="J32" s="20">
        <f t="shared" si="7"/>
        <v>0</v>
      </c>
      <c r="K32" s="20"/>
      <c r="L32" s="43">
        <v>0</v>
      </c>
      <c r="M32" s="20">
        <f t="shared" si="6"/>
        <v>0</v>
      </c>
      <c r="N32" s="24">
        <f>'[2]05'!N33</f>
        <v>0</v>
      </c>
      <c r="O32" s="20">
        <v>0</v>
      </c>
      <c r="P32" s="20"/>
    </row>
    <row r="33" spans="1:16" x14ac:dyDescent="0.25">
      <c r="A33" s="17"/>
      <c r="B33" s="21" t="s">
        <v>47</v>
      </c>
      <c r="C33" s="19">
        <f t="shared" si="1"/>
        <v>7255</v>
      </c>
      <c r="D33" s="20"/>
      <c r="E33" s="20">
        <v>7255</v>
      </c>
      <c r="F33" s="20"/>
      <c r="G33" s="20"/>
      <c r="H33" s="20"/>
      <c r="I33" s="20"/>
      <c r="J33" s="20">
        <f t="shared" si="7"/>
        <v>0</v>
      </c>
      <c r="K33" s="20"/>
      <c r="L33" s="43">
        <v>0</v>
      </c>
      <c r="M33" s="20">
        <f t="shared" si="6"/>
        <v>0</v>
      </c>
      <c r="N33" s="24">
        <f>'[2]05'!N34</f>
        <v>0</v>
      </c>
      <c r="O33" s="20">
        <v>0</v>
      </c>
      <c r="P33" s="20"/>
    </row>
    <row r="34" spans="1:16" x14ac:dyDescent="0.25">
      <c r="A34" s="17"/>
      <c r="B34" s="18" t="s">
        <v>49</v>
      </c>
      <c r="C34" s="19">
        <f t="shared" si="1"/>
        <v>8027</v>
      </c>
      <c r="D34" s="20"/>
      <c r="E34" s="20">
        <v>7334</v>
      </c>
      <c r="F34" s="20"/>
      <c r="G34" s="20"/>
      <c r="H34" s="20"/>
      <c r="I34" s="20"/>
      <c r="J34" s="20">
        <f t="shared" si="7"/>
        <v>0</v>
      </c>
      <c r="K34" s="20"/>
      <c r="L34" s="43">
        <v>0</v>
      </c>
      <c r="M34" s="20">
        <f t="shared" si="6"/>
        <v>693</v>
      </c>
      <c r="N34" s="24">
        <f>'[2]05'!N35</f>
        <v>0</v>
      </c>
      <c r="O34" s="20">
        <v>693</v>
      </c>
      <c r="P34" s="20"/>
    </row>
    <row r="35" spans="1:16" x14ac:dyDescent="0.25">
      <c r="A35" s="17"/>
      <c r="B35" s="18" t="s">
        <v>95</v>
      </c>
      <c r="C35" s="19">
        <f t="shared" si="1"/>
        <v>7210</v>
      </c>
      <c r="D35" s="20"/>
      <c r="E35" s="20">
        <v>6974</v>
      </c>
      <c r="F35" s="20"/>
      <c r="G35" s="20"/>
      <c r="H35" s="20"/>
      <c r="I35" s="20"/>
      <c r="J35" s="20">
        <f t="shared" si="7"/>
        <v>0</v>
      </c>
      <c r="K35" s="20"/>
      <c r="L35" s="43">
        <v>0</v>
      </c>
      <c r="M35" s="20">
        <f t="shared" si="6"/>
        <v>236</v>
      </c>
      <c r="N35" s="24">
        <f>'[2]05'!N36</f>
        <v>0</v>
      </c>
      <c r="O35" s="20">
        <v>236</v>
      </c>
      <c r="P35" s="20"/>
    </row>
    <row r="36" spans="1:16" x14ac:dyDescent="0.25">
      <c r="A36" s="17"/>
      <c r="B36" s="18" t="s">
        <v>50</v>
      </c>
      <c r="C36" s="19">
        <f t="shared" si="1"/>
        <v>6502</v>
      </c>
      <c r="D36" s="20"/>
      <c r="E36" s="20">
        <v>6323</v>
      </c>
      <c r="F36" s="20"/>
      <c r="G36" s="20"/>
      <c r="H36" s="20"/>
      <c r="I36" s="20"/>
      <c r="J36" s="20">
        <f t="shared" si="7"/>
        <v>0</v>
      </c>
      <c r="K36" s="20"/>
      <c r="L36" s="43">
        <v>0</v>
      </c>
      <c r="M36" s="20">
        <f t="shared" si="6"/>
        <v>179</v>
      </c>
      <c r="N36" s="24">
        <f>'[2]05'!N37</f>
        <v>0</v>
      </c>
      <c r="O36" s="20">
        <v>179</v>
      </c>
      <c r="P36" s="20"/>
    </row>
    <row r="37" spans="1:16" x14ac:dyDescent="0.25">
      <c r="A37" s="17"/>
      <c r="B37" s="18" t="s">
        <v>51</v>
      </c>
      <c r="C37" s="19">
        <f t="shared" si="1"/>
        <v>5292</v>
      </c>
      <c r="D37" s="20"/>
      <c r="E37" s="20">
        <v>5139</v>
      </c>
      <c r="F37" s="20"/>
      <c r="G37" s="20"/>
      <c r="H37" s="20"/>
      <c r="I37" s="20"/>
      <c r="J37" s="20">
        <f t="shared" si="7"/>
        <v>0</v>
      </c>
      <c r="K37" s="20"/>
      <c r="L37" s="43">
        <v>0</v>
      </c>
      <c r="M37" s="20">
        <f t="shared" si="6"/>
        <v>153</v>
      </c>
      <c r="N37" s="24">
        <f>'[2]05'!N38</f>
        <v>0</v>
      </c>
      <c r="O37" s="20">
        <v>153</v>
      </c>
      <c r="P37" s="20"/>
    </row>
    <row r="38" spans="1:16" x14ac:dyDescent="0.25">
      <c r="A38" s="17"/>
      <c r="B38" s="18" t="s">
        <v>52</v>
      </c>
      <c r="C38" s="19">
        <f t="shared" si="1"/>
        <v>3532</v>
      </c>
      <c r="D38" s="20"/>
      <c r="E38" s="20">
        <v>3462</v>
      </c>
      <c r="F38" s="20"/>
      <c r="G38" s="20"/>
      <c r="H38" s="20"/>
      <c r="I38" s="20"/>
      <c r="J38" s="20">
        <f t="shared" si="7"/>
        <v>0</v>
      </c>
      <c r="K38" s="20"/>
      <c r="L38" s="43">
        <v>0</v>
      </c>
      <c r="M38" s="20">
        <f t="shared" si="6"/>
        <v>70</v>
      </c>
      <c r="N38" s="24">
        <f>'[2]05'!N39</f>
        <v>0</v>
      </c>
      <c r="O38" s="20">
        <v>70</v>
      </c>
      <c r="P38" s="20"/>
    </row>
    <row r="39" spans="1:16" x14ac:dyDescent="0.25">
      <c r="A39" s="17"/>
      <c r="B39" s="18" t="s">
        <v>53</v>
      </c>
      <c r="C39" s="19">
        <f t="shared" si="1"/>
        <v>44428</v>
      </c>
      <c r="D39" s="20"/>
      <c r="E39" s="20">
        <v>44428</v>
      </c>
      <c r="F39" s="20"/>
      <c r="G39" s="20"/>
      <c r="H39" s="20"/>
      <c r="I39" s="20"/>
      <c r="J39" s="20">
        <f t="shared" si="7"/>
        <v>0</v>
      </c>
      <c r="K39" s="20"/>
      <c r="L39" s="43">
        <v>0</v>
      </c>
      <c r="M39" s="20">
        <f t="shared" si="6"/>
        <v>0</v>
      </c>
      <c r="N39" s="24">
        <f>'[2]05'!N40</f>
        <v>0</v>
      </c>
      <c r="O39" s="20">
        <v>0</v>
      </c>
      <c r="P39" s="20"/>
    </row>
    <row r="40" spans="1:16" x14ac:dyDescent="0.25">
      <c r="A40" s="17"/>
      <c r="B40" s="18" t="s">
        <v>54</v>
      </c>
      <c r="C40" s="19">
        <f t="shared" si="1"/>
        <v>9377</v>
      </c>
      <c r="D40" s="20"/>
      <c r="E40" s="20">
        <v>9377</v>
      </c>
      <c r="F40" s="20"/>
      <c r="G40" s="20"/>
      <c r="H40" s="20"/>
      <c r="I40" s="20"/>
      <c r="J40" s="20">
        <f t="shared" si="7"/>
        <v>0</v>
      </c>
      <c r="K40" s="20"/>
      <c r="L40" s="43">
        <v>0</v>
      </c>
      <c r="M40" s="20">
        <f t="shared" si="6"/>
        <v>0</v>
      </c>
      <c r="N40" s="24">
        <f>'[2]05'!N41</f>
        <v>0</v>
      </c>
      <c r="O40" s="20">
        <v>0</v>
      </c>
      <c r="P40" s="20"/>
    </row>
    <row r="41" spans="1:16" x14ac:dyDescent="0.25">
      <c r="A41" s="17"/>
      <c r="B41" s="18" t="s">
        <v>93</v>
      </c>
      <c r="C41" s="19">
        <f t="shared" si="1"/>
        <v>30855</v>
      </c>
      <c r="D41" s="20"/>
      <c r="E41" s="20">
        <v>30855</v>
      </c>
      <c r="F41" s="20"/>
      <c r="G41" s="20"/>
      <c r="H41" s="20"/>
      <c r="I41" s="20"/>
      <c r="J41" s="20">
        <f t="shared" si="7"/>
        <v>0</v>
      </c>
      <c r="K41" s="20"/>
      <c r="L41" s="43">
        <v>0</v>
      </c>
      <c r="M41" s="20">
        <f t="shared" si="6"/>
        <v>0</v>
      </c>
      <c r="N41" s="24">
        <f>'[2]05'!N42</f>
        <v>0</v>
      </c>
      <c r="O41" s="20">
        <v>0</v>
      </c>
      <c r="P41" s="20"/>
    </row>
    <row r="42" spans="1:16" x14ac:dyDescent="0.25">
      <c r="A42" s="17"/>
      <c r="B42" s="18" t="s">
        <v>55</v>
      </c>
      <c r="C42" s="19">
        <f t="shared" si="1"/>
        <v>19783</v>
      </c>
      <c r="D42" s="20"/>
      <c r="E42" s="20">
        <v>19783</v>
      </c>
      <c r="F42" s="20"/>
      <c r="G42" s="20"/>
      <c r="H42" s="20"/>
      <c r="I42" s="20"/>
      <c r="J42" s="20">
        <f t="shared" si="7"/>
        <v>0</v>
      </c>
      <c r="K42" s="20"/>
      <c r="L42" s="43">
        <v>0</v>
      </c>
      <c r="M42" s="20">
        <f t="shared" si="6"/>
        <v>0</v>
      </c>
      <c r="N42" s="24">
        <f>'[2]05'!N43</f>
        <v>0</v>
      </c>
      <c r="O42" s="20">
        <v>0</v>
      </c>
      <c r="P42" s="20"/>
    </row>
    <row r="43" spans="1:16" ht="25.5" hidden="1" x14ac:dyDescent="0.25">
      <c r="A43" s="17"/>
      <c r="B43" s="35" t="s">
        <v>56</v>
      </c>
      <c r="C43" s="19">
        <f t="shared" si="1"/>
        <v>0</v>
      </c>
      <c r="D43" s="20"/>
      <c r="E43" s="20">
        <v>0</v>
      </c>
      <c r="F43" s="20"/>
      <c r="G43" s="20"/>
      <c r="H43" s="20"/>
      <c r="I43" s="20"/>
      <c r="J43" s="20">
        <f t="shared" si="7"/>
        <v>0</v>
      </c>
      <c r="K43" s="20"/>
      <c r="L43" s="43">
        <v>0</v>
      </c>
      <c r="M43" s="20">
        <f t="shared" si="6"/>
        <v>0</v>
      </c>
      <c r="N43" s="24">
        <f>'[2]05'!N44</f>
        <v>0</v>
      </c>
      <c r="O43" s="20">
        <v>0</v>
      </c>
      <c r="P43" s="20"/>
    </row>
    <row r="44" spans="1:16" x14ac:dyDescent="0.25">
      <c r="A44" s="17"/>
      <c r="B44" s="24" t="s">
        <v>57</v>
      </c>
      <c r="C44" s="19">
        <f t="shared" si="1"/>
        <v>7205</v>
      </c>
      <c r="D44" s="20"/>
      <c r="E44" s="20">
        <v>7205</v>
      </c>
      <c r="F44" s="20"/>
      <c r="G44" s="20"/>
      <c r="H44" s="20"/>
      <c r="I44" s="20"/>
      <c r="J44" s="20">
        <f t="shared" si="7"/>
        <v>0</v>
      </c>
      <c r="K44" s="20"/>
      <c r="L44" s="43">
        <v>0</v>
      </c>
      <c r="M44" s="20">
        <f t="shared" si="6"/>
        <v>0</v>
      </c>
      <c r="N44" s="24">
        <f>'[2]05'!N45</f>
        <v>0</v>
      </c>
      <c r="O44" s="20">
        <v>0</v>
      </c>
      <c r="P44" s="20"/>
    </row>
    <row r="45" spans="1:16" x14ac:dyDescent="0.25">
      <c r="A45" s="17"/>
      <c r="B45" s="18" t="s">
        <v>58</v>
      </c>
      <c r="C45" s="19">
        <f t="shared" si="1"/>
        <v>75621</v>
      </c>
      <c r="D45" s="20"/>
      <c r="E45" s="20">
        <v>75621</v>
      </c>
      <c r="F45" s="20"/>
      <c r="G45" s="20"/>
      <c r="H45" s="20"/>
      <c r="I45" s="20"/>
      <c r="J45" s="20">
        <f t="shared" si="7"/>
        <v>0</v>
      </c>
      <c r="K45" s="20"/>
      <c r="L45" s="43">
        <v>0</v>
      </c>
      <c r="M45" s="20">
        <f t="shared" si="6"/>
        <v>0</v>
      </c>
      <c r="N45" s="24">
        <f>'[2]05'!N46</f>
        <v>0</v>
      </c>
      <c r="O45" s="20">
        <v>0</v>
      </c>
      <c r="P45" s="20"/>
    </row>
    <row r="46" spans="1:16" x14ac:dyDescent="0.25">
      <c r="A46" s="17"/>
      <c r="B46" s="18" t="s">
        <v>59</v>
      </c>
      <c r="C46" s="19">
        <f t="shared" si="1"/>
        <v>14952</v>
      </c>
      <c r="D46" s="20"/>
      <c r="E46" s="20">
        <v>14952</v>
      </c>
      <c r="F46" s="20"/>
      <c r="G46" s="20"/>
      <c r="H46" s="20"/>
      <c r="I46" s="20"/>
      <c r="J46" s="20">
        <f t="shared" si="7"/>
        <v>0</v>
      </c>
      <c r="K46" s="20"/>
      <c r="L46" s="43">
        <v>0</v>
      </c>
      <c r="M46" s="20">
        <f t="shared" si="6"/>
        <v>0</v>
      </c>
      <c r="N46" s="24">
        <f>'[2]05'!N47</f>
        <v>0</v>
      </c>
      <c r="O46" s="20">
        <v>0</v>
      </c>
      <c r="P46" s="20"/>
    </row>
    <row r="47" spans="1:16" x14ac:dyDescent="0.25">
      <c r="A47" s="17"/>
      <c r="B47" s="18" t="s">
        <v>60</v>
      </c>
      <c r="C47" s="19">
        <f t="shared" si="1"/>
        <v>32492</v>
      </c>
      <c r="D47" s="20"/>
      <c r="E47" s="20">
        <v>32357</v>
      </c>
      <c r="F47" s="20"/>
      <c r="G47" s="20"/>
      <c r="H47" s="20"/>
      <c r="I47" s="20"/>
      <c r="J47" s="20">
        <f t="shared" si="7"/>
        <v>0</v>
      </c>
      <c r="K47" s="20"/>
      <c r="L47" s="43">
        <v>0</v>
      </c>
      <c r="M47" s="20">
        <f t="shared" si="6"/>
        <v>135</v>
      </c>
      <c r="N47" s="24">
        <f>'[2]05'!N48</f>
        <v>0</v>
      </c>
      <c r="O47" s="20">
        <v>135</v>
      </c>
      <c r="P47" s="20"/>
    </row>
    <row r="48" spans="1:16" x14ac:dyDescent="0.25">
      <c r="A48" s="17"/>
      <c r="B48" s="18" t="s">
        <v>61</v>
      </c>
      <c r="C48" s="19">
        <f t="shared" si="1"/>
        <v>0</v>
      </c>
      <c r="D48" s="20"/>
      <c r="E48" s="20">
        <v>0</v>
      </c>
      <c r="F48" s="20"/>
      <c r="G48" s="20"/>
      <c r="H48" s="20"/>
      <c r="I48" s="20"/>
      <c r="J48" s="20">
        <f t="shared" si="7"/>
        <v>0</v>
      </c>
      <c r="K48" s="20"/>
      <c r="L48" s="43">
        <v>0</v>
      </c>
      <c r="M48" s="20">
        <f t="shared" si="6"/>
        <v>0</v>
      </c>
      <c r="N48" s="24">
        <f>'[2]05'!N49</f>
        <v>0</v>
      </c>
      <c r="O48" s="20">
        <f>'[2]05'!O49</f>
        <v>0</v>
      </c>
      <c r="P48" s="20"/>
    </row>
    <row r="49" spans="1:16" hidden="1" x14ac:dyDescent="0.25">
      <c r="A49" s="17"/>
      <c r="B49" s="35" t="s">
        <v>62</v>
      </c>
      <c r="C49" s="19">
        <f t="shared" si="1"/>
        <v>0</v>
      </c>
      <c r="D49" s="20"/>
      <c r="E49" s="20">
        <f>'[2]05'!E50</f>
        <v>0</v>
      </c>
      <c r="F49" s="20"/>
      <c r="G49" s="20"/>
      <c r="H49" s="20"/>
      <c r="I49" s="20"/>
      <c r="J49" s="20">
        <f t="shared" si="7"/>
        <v>0</v>
      </c>
      <c r="K49" s="20"/>
      <c r="L49" s="43">
        <f>'[2]05'!L50</f>
        <v>0</v>
      </c>
      <c r="M49" s="20">
        <f t="shared" si="6"/>
        <v>0</v>
      </c>
      <c r="N49" s="24">
        <f>'[2]05'!N50</f>
        <v>0</v>
      </c>
      <c r="O49" s="20">
        <f>'[2]05'!O50</f>
        <v>0</v>
      </c>
      <c r="P49" s="20"/>
    </row>
    <row r="50" spans="1:16" s="16" customFormat="1" ht="40.5" x14ac:dyDescent="0.25">
      <c r="A50" s="25">
        <v>2</v>
      </c>
      <c r="B50" s="26" t="s">
        <v>63</v>
      </c>
      <c r="C50" s="14">
        <f t="shared" si="1"/>
        <v>17065</v>
      </c>
      <c r="D50" s="15">
        <f t="shared" ref="D50:P50" si="8">SUM(D51:D67)</f>
        <v>0</v>
      </c>
      <c r="E50" s="15">
        <f t="shared" si="8"/>
        <v>16422</v>
      </c>
      <c r="F50" s="15">
        <f t="shared" si="8"/>
        <v>0</v>
      </c>
      <c r="G50" s="15">
        <f t="shared" si="8"/>
        <v>0</v>
      </c>
      <c r="H50" s="15">
        <f t="shared" si="8"/>
        <v>0</v>
      </c>
      <c r="I50" s="15">
        <f t="shared" si="8"/>
        <v>0</v>
      </c>
      <c r="J50" s="15">
        <f>SUM(J51:J67)</f>
        <v>643</v>
      </c>
      <c r="K50" s="15">
        <f>SUM(K51:K67)</f>
        <v>0</v>
      </c>
      <c r="L50" s="42">
        <f>SUM(L51:L67)</f>
        <v>643</v>
      </c>
      <c r="M50" s="15">
        <f>SUM(M51:M67)</f>
        <v>0</v>
      </c>
      <c r="N50" s="24">
        <f>'[2]05'!N51</f>
        <v>0</v>
      </c>
      <c r="O50" s="20">
        <f>'[2]05'!O51</f>
        <v>0</v>
      </c>
      <c r="P50" s="15">
        <f t="shared" si="8"/>
        <v>0</v>
      </c>
    </row>
    <row r="51" spans="1:16" x14ac:dyDescent="0.25">
      <c r="A51" s="17"/>
      <c r="B51" s="27" t="s">
        <v>64</v>
      </c>
      <c r="C51" s="19">
        <f t="shared" si="1"/>
        <v>4119</v>
      </c>
      <c r="D51" s="20"/>
      <c r="E51" s="20">
        <v>4119</v>
      </c>
      <c r="F51" s="20"/>
      <c r="G51" s="20"/>
      <c r="H51" s="20"/>
      <c r="I51" s="20"/>
      <c r="J51" s="20">
        <f t="shared" ref="J51:J70" si="9">SUM(K51:L51)</f>
        <v>0</v>
      </c>
      <c r="K51" s="20"/>
      <c r="L51" s="43">
        <v>0</v>
      </c>
      <c r="M51" s="20">
        <f t="shared" ref="M51:M70" si="10">SUM(N51:O51)</f>
        <v>0</v>
      </c>
      <c r="N51" s="24">
        <v>0</v>
      </c>
      <c r="O51" s="20">
        <v>0</v>
      </c>
      <c r="P51" s="20"/>
    </row>
    <row r="52" spans="1:16" x14ac:dyDescent="0.25">
      <c r="A52" s="17"/>
      <c r="B52" s="28" t="s">
        <v>65</v>
      </c>
      <c r="C52" s="19">
        <f t="shared" si="1"/>
        <v>493</v>
      </c>
      <c r="D52" s="20"/>
      <c r="E52" s="20">
        <v>493</v>
      </c>
      <c r="F52" s="20"/>
      <c r="G52" s="20"/>
      <c r="H52" s="20"/>
      <c r="I52" s="20"/>
      <c r="J52" s="20">
        <f t="shared" si="9"/>
        <v>0</v>
      </c>
      <c r="K52" s="20"/>
      <c r="L52" s="43">
        <v>0</v>
      </c>
      <c r="M52" s="20">
        <f t="shared" si="10"/>
        <v>0</v>
      </c>
      <c r="N52" s="24">
        <v>0</v>
      </c>
      <c r="O52" s="20">
        <v>0</v>
      </c>
      <c r="P52" s="20"/>
    </row>
    <row r="53" spans="1:16" x14ac:dyDescent="0.25">
      <c r="A53" s="17"/>
      <c r="B53" s="27" t="s">
        <v>66</v>
      </c>
      <c r="C53" s="19">
        <f t="shared" si="1"/>
        <v>838</v>
      </c>
      <c r="D53" s="20"/>
      <c r="E53" s="20">
        <v>838</v>
      </c>
      <c r="F53" s="20"/>
      <c r="G53" s="20"/>
      <c r="H53" s="20"/>
      <c r="I53" s="20"/>
      <c r="J53" s="20">
        <f t="shared" si="9"/>
        <v>0</v>
      </c>
      <c r="K53" s="20"/>
      <c r="L53" s="43">
        <v>0</v>
      </c>
      <c r="M53" s="20">
        <f t="shared" si="10"/>
        <v>0</v>
      </c>
      <c r="N53" s="24">
        <v>0</v>
      </c>
      <c r="O53" s="20">
        <v>0</v>
      </c>
      <c r="P53" s="20"/>
    </row>
    <row r="54" spans="1:16" x14ac:dyDescent="0.25">
      <c r="A54" s="17"/>
      <c r="B54" s="27" t="s">
        <v>67</v>
      </c>
      <c r="C54" s="19">
        <f t="shared" si="1"/>
        <v>595</v>
      </c>
      <c r="D54" s="20"/>
      <c r="E54" s="20">
        <v>595</v>
      </c>
      <c r="F54" s="20"/>
      <c r="G54" s="20"/>
      <c r="H54" s="20"/>
      <c r="I54" s="20"/>
      <c r="J54" s="20">
        <f t="shared" si="9"/>
        <v>0</v>
      </c>
      <c r="K54" s="20"/>
      <c r="L54" s="43">
        <v>0</v>
      </c>
      <c r="M54" s="20">
        <f t="shared" si="10"/>
        <v>0</v>
      </c>
      <c r="N54" s="24">
        <v>0</v>
      </c>
      <c r="O54" s="20">
        <v>0</v>
      </c>
      <c r="P54" s="20"/>
    </row>
    <row r="55" spans="1:16" x14ac:dyDescent="0.25">
      <c r="A55" s="17"/>
      <c r="B55" s="27" t="s">
        <v>68</v>
      </c>
      <c r="C55" s="19">
        <f t="shared" si="1"/>
        <v>661</v>
      </c>
      <c r="D55" s="20"/>
      <c r="E55" s="20">
        <v>661</v>
      </c>
      <c r="F55" s="20"/>
      <c r="G55" s="20"/>
      <c r="H55" s="20"/>
      <c r="I55" s="20"/>
      <c r="J55" s="20">
        <f t="shared" si="9"/>
        <v>0</v>
      </c>
      <c r="K55" s="20"/>
      <c r="L55" s="43">
        <v>0</v>
      </c>
      <c r="M55" s="20">
        <f t="shared" si="10"/>
        <v>0</v>
      </c>
      <c r="N55" s="24">
        <v>0</v>
      </c>
      <c r="O55" s="20">
        <v>0</v>
      </c>
      <c r="P55" s="20"/>
    </row>
    <row r="56" spans="1:16" x14ac:dyDescent="0.25">
      <c r="A56" s="17"/>
      <c r="B56" s="27" t="s">
        <v>69</v>
      </c>
      <c r="C56" s="19">
        <f t="shared" si="1"/>
        <v>530</v>
      </c>
      <c r="D56" s="20"/>
      <c r="E56" s="20">
        <v>370</v>
      </c>
      <c r="F56" s="20"/>
      <c r="G56" s="20"/>
      <c r="H56" s="20"/>
      <c r="I56" s="20"/>
      <c r="J56" s="20">
        <f t="shared" si="9"/>
        <v>160</v>
      </c>
      <c r="K56" s="20"/>
      <c r="L56" s="43">
        <v>160</v>
      </c>
      <c r="M56" s="20">
        <f t="shared" si="10"/>
        <v>0</v>
      </c>
      <c r="N56" s="24">
        <v>0</v>
      </c>
      <c r="O56" s="20">
        <v>0</v>
      </c>
      <c r="P56" s="20"/>
    </row>
    <row r="57" spans="1:16" x14ac:dyDescent="0.25">
      <c r="A57" s="17"/>
      <c r="B57" s="28" t="s">
        <v>70</v>
      </c>
      <c r="C57" s="19">
        <f t="shared" si="1"/>
        <v>1240</v>
      </c>
      <c r="D57" s="20"/>
      <c r="E57" s="20">
        <v>757</v>
      </c>
      <c r="F57" s="20"/>
      <c r="G57" s="20"/>
      <c r="H57" s="20"/>
      <c r="I57" s="20"/>
      <c r="J57" s="20">
        <f t="shared" si="9"/>
        <v>483</v>
      </c>
      <c r="K57" s="20"/>
      <c r="L57" s="43">
        <v>483</v>
      </c>
      <c r="M57" s="20">
        <f t="shared" si="10"/>
        <v>0</v>
      </c>
      <c r="N57" s="24">
        <v>0</v>
      </c>
      <c r="O57" s="20">
        <v>0</v>
      </c>
      <c r="P57" s="20"/>
    </row>
    <row r="58" spans="1:16" x14ac:dyDescent="0.25">
      <c r="A58" s="17"/>
      <c r="B58" s="27" t="s">
        <v>71</v>
      </c>
      <c r="C58" s="19">
        <f t="shared" si="1"/>
        <v>1669</v>
      </c>
      <c r="D58" s="20"/>
      <c r="E58" s="20">
        <v>1669</v>
      </c>
      <c r="F58" s="20"/>
      <c r="G58" s="20"/>
      <c r="H58" s="20"/>
      <c r="I58" s="20"/>
      <c r="J58" s="20">
        <f t="shared" si="9"/>
        <v>0</v>
      </c>
      <c r="K58" s="20"/>
      <c r="L58" s="43">
        <v>0</v>
      </c>
      <c r="M58" s="20">
        <f t="shared" si="10"/>
        <v>0</v>
      </c>
      <c r="N58" s="24">
        <v>0</v>
      </c>
      <c r="O58" s="20">
        <v>0</v>
      </c>
      <c r="P58" s="20"/>
    </row>
    <row r="59" spans="1:16" x14ac:dyDescent="0.25">
      <c r="A59" s="17"/>
      <c r="B59" s="27" t="s">
        <v>72</v>
      </c>
      <c r="C59" s="19">
        <f t="shared" si="1"/>
        <v>1607</v>
      </c>
      <c r="D59" s="20"/>
      <c r="E59" s="20">
        <v>1607</v>
      </c>
      <c r="F59" s="20"/>
      <c r="G59" s="20"/>
      <c r="H59" s="20"/>
      <c r="I59" s="20"/>
      <c r="J59" s="20">
        <f t="shared" si="9"/>
        <v>0</v>
      </c>
      <c r="K59" s="20"/>
      <c r="L59" s="43">
        <v>0</v>
      </c>
      <c r="M59" s="20">
        <f t="shared" si="10"/>
        <v>0</v>
      </c>
      <c r="N59" s="24">
        <v>0</v>
      </c>
      <c r="O59" s="20">
        <v>0</v>
      </c>
      <c r="P59" s="20"/>
    </row>
    <row r="60" spans="1:16" x14ac:dyDescent="0.25">
      <c r="A60" s="17"/>
      <c r="B60" s="27" t="s">
        <v>73</v>
      </c>
      <c r="C60" s="19">
        <f t="shared" si="1"/>
        <v>624</v>
      </c>
      <c r="D60" s="20"/>
      <c r="E60" s="20">
        <v>624</v>
      </c>
      <c r="F60" s="20"/>
      <c r="G60" s="20"/>
      <c r="H60" s="20"/>
      <c r="I60" s="20"/>
      <c r="J60" s="20">
        <f t="shared" si="9"/>
        <v>0</v>
      </c>
      <c r="K60" s="20"/>
      <c r="L60" s="43">
        <v>0</v>
      </c>
      <c r="M60" s="20">
        <f t="shared" si="10"/>
        <v>0</v>
      </c>
      <c r="N60" s="24">
        <v>0</v>
      </c>
      <c r="O60" s="20">
        <v>0</v>
      </c>
      <c r="P60" s="20"/>
    </row>
    <row r="61" spans="1:16" x14ac:dyDescent="0.25">
      <c r="A61" s="17"/>
      <c r="B61" s="27" t="s">
        <v>74</v>
      </c>
      <c r="C61" s="19">
        <f t="shared" si="1"/>
        <v>669</v>
      </c>
      <c r="D61" s="20"/>
      <c r="E61" s="20">
        <v>669</v>
      </c>
      <c r="F61" s="20"/>
      <c r="G61" s="20"/>
      <c r="H61" s="20"/>
      <c r="I61" s="20"/>
      <c r="J61" s="20">
        <f t="shared" si="9"/>
        <v>0</v>
      </c>
      <c r="K61" s="20"/>
      <c r="L61" s="43">
        <v>0</v>
      </c>
      <c r="M61" s="20">
        <f t="shared" si="10"/>
        <v>0</v>
      </c>
      <c r="N61" s="24">
        <v>0</v>
      </c>
      <c r="O61" s="20">
        <v>0</v>
      </c>
      <c r="P61" s="20"/>
    </row>
    <row r="62" spans="1:16" x14ac:dyDescent="0.25">
      <c r="A62" s="17"/>
      <c r="B62" s="27" t="s">
        <v>75</v>
      </c>
      <c r="C62" s="19">
        <f t="shared" si="1"/>
        <v>651</v>
      </c>
      <c r="D62" s="20"/>
      <c r="E62" s="20">
        <v>651</v>
      </c>
      <c r="F62" s="20"/>
      <c r="G62" s="20"/>
      <c r="H62" s="20"/>
      <c r="I62" s="20"/>
      <c r="J62" s="20">
        <f t="shared" si="9"/>
        <v>0</v>
      </c>
      <c r="K62" s="20"/>
      <c r="L62" s="43">
        <v>0</v>
      </c>
      <c r="M62" s="20">
        <f t="shared" si="10"/>
        <v>0</v>
      </c>
      <c r="N62" s="24">
        <v>0</v>
      </c>
      <c r="O62" s="20">
        <v>0</v>
      </c>
      <c r="P62" s="20"/>
    </row>
    <row r="63" spans="1:16" x14ac:dyDescent="0.25">
      <c r="A63" s="17"/>
      <c r="B63" s="27" t="s">
        <v>76</v>
      </c>
      <c r="C63" s="19">
        <f t="shared" si="1"/>
        <v>652</v>
      </c>
      <c r="D63" s="20"/>
      <c r="E63" s="20">
        <v>652</v>
      </c>
      <c r="F63" s="20"/>
      <c r="G63" s="20"/>
      <c r="H63" s="20"/>
      <c r="I63" s="20"/>
      <c r="J63" s="20">
        <f t="shared" si="9"/>
        <v>0</v>
      </c>
      <c r="K63" s="20"/>
      <c r="L63" s="43">
        <v>0</v>
      </c>
      <c r="M63" s="20">
        <f t="shared" si="10"/>
        <v>0</v>
      </c>
      <c r="N63" s="24">
        <v>0</v>
      </c>
      <c r="O63" s="20">
        <v>0</v>
      </c>
      <c r="P63" s="20"/>
    </row>
    <row r="64" spans="1:16" x14ac:dyDescent="0.25">
      <c r="A64" s="17"/>
      <c r="B64" s="27" t="s">
        <v>77</v>
      </c>
      <c r="C64" s="19">
        <f t="shared" si="1"/>
        <v>653</v>
      </c>
      <c r="D64" s="20"/>
      <c r="E64" s="20">
        <v>653</v>
      </c>
      <c r="F64" s="20"/>
      <c r="G64" s="20"/>
      <c r="H64" s="20"/>
      <c r="I64" s="20"/>
      <c r="J64" s="20">
        <f t="shared" si="9"/>
        <v>0</v>
      </c>
      <c r="K64" s="20"/>
      <c r="L64" s="43">
        <v>0</v>
      </c>
      <c r="M64" s="20">
        <f t="shared" si="10"/>
        <v>0</v>
      </c>
      <c r="N64" s="24">
        <v>0</v>
      </c>
      <c r="O64" s="20">
        <v>0</v>
      </c>
      <c r="P64" s="20"/>
    </row>
    <row r="65" spans="1:16" x14ac:dyDescent="0.25">
      <c r="A65" s="17"/>
      <c r="B65" s="27" t="s">
        <v>78</v>
      </c>
      <c r="C65" s="19">
        <f t="shared" si="1"/>
        <v>717</v>
      </c>
      <c r="D65" s="20"/>
      <c r="E65" s="20">
        <v>717</v>
      </c>
      <c r="F65" s="20"/>
      <c r="G65" s="20"/>
      <c r="H65" s="20"/>
      <c r="I65" s="20"/>
      <c r="J65" s="20">
        <f t="shared" si="9"/>
        <v>0</v>
      </c>
      <c r="K65" s="20"/>
      <c r="L65" s="43">
        <v>0</v>
      </c>
      <c r="M65" s="20">
        <f t="shared" si="10"/>
        <v>0</v>
      </c>
      <c r="N65" s="24">
        <v>0</v>
      </c>
      <c r="O65" s="20">
        <v>0</v>
      </c>
      <c r="P65" s="20"/>
    </row>
    <row r="66" spans="1:16" x14ac:dyDescent="0.25">
      <c r="A66" s="17"/>
      <c r="B66" s="27" t="s">
        <v>79</v>
      </c>
      <c r="C66" s="19">
        <f t="shared" si="1"/>
        <v>672</v>
      </c>
      <c r="D66" s="20"/>
      <c r="E66" s="20">
        <v>672</v>
      </c>
      <c r="F66" s="20"/>
      <c r="G66" s="20"/>
      <c r="H66" s="20"/>
      <c r="I66" s="20"/>
      <c r="J66" s="20">
        <f t="shared" si="9"/>
        <v>0</v>
      </c>
      <c r="K66" s="20"/>
      <c r="L66" s="43">
        <v>0</v>
      </c>
      <c r="M66" s="20">
        <f t="shared" si="10"/>
        <v>0</v>
      </c>
      <c r="N66" s="24">
        <v>0</v>
      </c>
      <c r="O66" s="20">
        <v>0</v>
      </c>
      <c r="P66" s="20"/>
    </row>
    <row r="67" spans="1:16" x14ac:dyDescent="0.25">
      <c r="A67" s="17"/>
      <c r="B67" s="27" t="s">
        <v>80</v>
      </c>
      <c r="C67" s="19">
        <f t="shared" si="1"/>
        <v>675</v>
      </c>
      <c r="D67" s="20"/>
      <c r="E67" s="20">
        <v>675</v>
      </c>
      <c r="F67" s="20"/>
      <c r="G67" s="20"/>
      <c r="H67" s="20"/>
      <c r="I67" s="20"/>
      <c r="J67" s="20">
        <f t="shared" si="9"/>
        <v>0</v>
      </c>
      <c r="K67" s="20"/>
      <c r="L67" s="43">
        <v>0</v>
      </c>
      <c r="M67" s="20">
        <f t="shared" si="10"/>
        <v>0</v>
      </c>
      <c r="N67" s="24">
        <v>0</v>
      </c>
      <c r="O67" s="20">
        <v>0</v>
      </c>
      <c r="P67" s="20"/>
    </row>
    <row r="68" spans="1:16" s="16" customFormat="1" x14ac:dyDescent="0.25">
      <c r="A68" s="25">
        <v>3</v>
      </c>
      <c r="B68" s="26" t="s">
        <v>81</v>
      </c>
      <c r="C68" s="14">
        <f t="shared" si="1"/>
        <v>65171</v>
      </c>
      <c r="D68" s="15"/>
      <c r="E68" s="15">
        <v>65171</v>
      </c>
      <c r="F68" s="15"/>
      <c r="G68" s="15"/>
      <c r="H68" s="15"/>
      <c r="I68" s="15"/>
      <c r="J68" s="15">
        <f t="shared" si="9"/>
        <v>0</v>
      </c>
      <c r="K68" s="15"/>
      <c r="L68" s="42"/>
      <c r="M68" s="15">
        <f t="shared" si="10"/>
        <v>0</v>
      </c>
      <c r="N68" s="51"/>
      <c r="O68" s="15"/>
      <c r="P68" s="15"/>
    </row>
    <row r="69" spans="1:16" s="16" customFormat="1" ht="27" x14ac:dyDescent="0.25">
      <c r="A69" s="25">
        <v>4</v>
      </c>
      <c r="B69" s="26" t="s">
        <v>82</v>
      </c>
      <c r="C69" s="14">
        <f t="shared" si="1"/>
        <v>30000</v>
      </c>
      <c r="D69" s="15"/>
      <c r="E69" s="15">
        <v>30000</v>
      </c>
      <c r="F69" s="15"/>
      <c r="G69" s="15"/>
      <c r="H69" s="15"/>
      <c r="I69" s="15"/>
      <c r="J69" s="15">
        <f t="shared" si="9"/>
        <v>0</v>
      </c>
      <c r="K69" s="15"/>
      <c r="L69" s="42"/>
      <c r="M69" s="15">
        <f t="shared" si="10"/>
        <v>0</v>
      </c>
      <c r="N69" s="51"/>
      <c r="O69" s="15"/>
      <c r="P69" s="15"/>
    </row>
    <row r="70" spans="1:16" s="16" customFormat="1" ht="54" x14ac:dyDescent="0.25">
      <c r="A70" s="25">
        <v>4</v>
      </c>
      <c r="B70" s="26" t="s">
        <v>83</v>
      </c>
      <c r="C70" s="14">
        <f t="shared" si="1"/>
        <v>312019</v>
      </c>
      <c r="D70" s="15"/>
      <c r="E70" s="15">
        <v>312019</v>
      </c>
      <c r="F70" s="15"/>
      <c r="G70" s="15"/>
      <c r="H70" s="15"/>
      <c r="I70" s="15"/>
      <c r="J70" s="15">
        <f t="shared" si="9"/>
        <v>0</v>
      </c>
      <c r="K70" s="15"/>
      <c r="L70" s="42"/>
      <c r="M70" s="15">
        <f t="shared" si="10"/>
        <v>0</v>
      </c>
      <c r="N70" s="51"/>
      <c r="O70" s="15"/>
      <c r="P70" s="15"/>
    </row>
    <row r="71" spans="1:16" s="16" customFormat="1" ht="19.5" customHeight="1" x14ac:dyDescent="0.25">
      <c r="A71" s="25">
        <v>5</v>
      </c>
      <c r="B71" s="26" t="s">
        <v>84</v>
      </c>
      <c r="C71" s="14">
        <f t="shared" si="1"/>
        <v>379288</v>
      </c>
      <c r="D71" s="15">
        <v>0</v>
      </c>
      <c r="E71" s="15">
        <v>379288</v>
      </c>
      <c r="F71" s="15"/>
      <c r="G71" s="15"/>
      <c r="H71" s="15"/>
      <c r="I71" s="15"/>
      <c r="J71" s="15"/>
      <c r="K71" s="15"/>
      <c r="L71" s="42"/>
      <c r="M71" s="15"/>
      <c r="N71" s="51"/>
      <c r="O71" s="15"/>
      <c r="P71" s="15"/>
    </row>
    <row r="72" spans="1:16" s="11" customFormat="1" ht="38.25" x14ac:dyDescent="0.2">
      <c r="A72" s="29" t="s">
        <v>4</v>
      </c>
      <c r="B72" s="9" t="s">
        <v>85</v>
      </c>
      <c r="C72" s="10">
        <f t="shared" si="1"/>
        <v>200</v>
      </c>
      <c r="D72" s="15"/>
      <c r="E72" s="15"/>
      <c r="F72" s="15">
        <v>200</v>
      </c>
      <c r="G72" s="15"/>
      <c r="H72" s="15"/>
      <c r="I72" s="15"/>
      <c r="J72" s="15"/>
      <c r="K72" s="15"/>
      <c r="L72" s="42"/>
      <c r="M72" s="15"/>
      <c r="N72" s="51"/>
      <c r="O72" s="15"/>
      <c r="P72" s="15"/>
    </row>
    <row r="73" spans="1:16" s="11" customFormat="1" ht="25.5" x14ac:dyDescent="0.2">
      <c r="A73" s="29" t="s">
        <v>5</v>
      </c>
      <c r="B73" s="9" t="s">
        <v>86</v>
      </c>
      <c r="C73" s="10">
        <f t="shared" si="1"/>
        <v>1000</v>
      </c>
      <c r="D73" s="15"/>
      <c r="E73" s="15"/>
      <c r="F73" s="15"/>
      <c r="G73" s="15">
        <v>1000</v>
      </c>
      <c r="H73" s="15"/>
      <c r="I73" s="15"/>
      <c r="J73" s="15"/>
      <c r="K73" s="15"/>
      <c r="L73" s="42"/>
      <c r="M73" s="15"/>
      <c r="N73" s="51"/>
      <c r="O73" s="15"/>
      <c r="P73" s="15"/>
    </row>
    <row r="74" spans="1:16" s="11" customFormat="1" ht="17.25" customHeight="1" x14ac:dyDescent="0.2">
      <c r="A74" s="29" t="s">
        <v>6</v>
      </c>
      <c r="B74" s="9" t="s">
        <v>10</v>
      </c>
      <c r="C74" s="10">
        <f>D74+E74+F74+G74+H74+I74+J74+M74+P74</f>
        <v>102437</v>
      </c>
      <c r="D74" s="15"/>
      <c r="E74" s="15"/>
      <c r="F74" s="15"/>
      <c r="G74" s="15"/>
      <c r="H74" s="36">
        <v>102437</v>
      </c>
      <c r="I74" s="36"/>
      <c r="J74" s="36"/>
      <c r="K74" s="15"/>
      <c r="L74" s="42"/>
      <c r="M74" s="15"/>
      <c r="N74" s="51"/>
      <c r="O74" s="15"/>
      <c r="P74" s="15"/>
    </row>
    <row r="75" spans="1:16" s="11" customFormat="1" ht="25.5" x14ac:dyDescent="0.2">
      <c r="A75" s="29" t="s">
        <v>7</v>
      </c>
      <c r="B75" s="9" t="s">
        <v>11</v>
      </c>
      <c r="C75" s="10">
        <f>D75+E75+F75+G75+H75+I75+J75+M75+P75</f>
        <v>0</v>
      </c>
      <c r="D75" s="15"/>
      <c r="E75" s="15"/>
      <c r="F75" s="15"/>
      <c r="G75" s="15"/>
      <c r="H75" s="36"/>
      <c r="I75" s="36"/>
      <c r="J75" s="36"/>
      <c r="K75" s="15"/>
      <c r="L75" s="42"/>
      <c r="M75" s="15"/>
      <c r="N75" s="51"/>
      <c r="O75" s="15"/>
      <c r="P75" s="15"/>
    </row>
    <row r="76" spans="1:16" s="11" customFormat="1" ht="25.5" x14ac:dyDescent="0.2">
      <c r="A76" s="29" t="s">
        <v>13</v>
      </c>
      <c r="B76" s="9" t="s">
        <v>87</v>
      </c>
      <c r="C76" s="10">
        <f>D76+E76+F76+G76+H76+I76+J76+M76+P76</f>
        <v>623396</v>
      </c>
      <c r="D76" s="15">
        <v>128678</v>
      </c>
      <c r="E76" s="9">
        <v>283574</v>
      </c>
      <c r="F76" s="9"/>
      <c r="G76" s="9"/>
      <c r="H76" s="36"/>
      <c r="I76" s="36"/>
      <c r="J76" s="36">
        <f>K76+L76</f>
        <v>35485</v>
      </c>
      <c r="K76" s="36"/>
      <c r="L76" s="44">
        <v>35485</v>
      </c>
      <c r="M76" s="36">
        <f>N76+O76</f>
        <v>175659</v>
      </c>
      <c r="N76" s="52">
        <v>143745</v>
      </c>
      <c r="O76" s="36">
        <v>31914</v>
      </c>
      <c r="P76" s="36"/>
    </row>
    <row r="77" spans="1:16" s="11" customFormat="1" ht="25.5" x14ac:dyDescent="0.2">
      <c r="A77" s="30" t="s">
        <v>88</v>
      </c>
      <c r="B77" s="31" t="s">
        <v>12</v>
      </c>
      <c r="C77" s="32">
        <f>D77+E77+F77+G77+H77+I77+J77+M77+P77</f>
        <v>0</v>
      </c>
      <c r="D77" s="31"/>
      <c r="E77" s="31"/>
      <c r="F77" s="31"/>
      <c r="G77" s="31"/>
      <c r="H77" s="31"/>
      <c r="I77" s="31"/>
      <c r="J77" s="33"/>
      <c r="K77" s="31"/>
      <c r="L77" s="45"/>
      <c r="M77" s="31"/>
      <c r="N77" s="53"/>
      <c r="O77" s="31"/>
      <c r="P77" s="31"/>
    </row>
    <row r="78" spans="1:16" ht="15" customHeight="1" x14ac:dyDescent="0.25">
      <c r="A78" s="55" t="s">
        <v>89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x14ac:dyDescent="0.25">
      <c r="A79" s="56" t="s">
        <v>90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x14ac:dyDescent="0.25">
      <c r="A80" s="34"/>
    </row>
  </sheetData>
  <mergeCells count="19">
    <mergeCell ref="A1:C1"/>
    <mergeCell ref="N1:P1"/>
    <mergeCell ref="A2:P2"/>
    <mergeCell ref="A3:P3"/>
    <mergeCell ref="O5:P5"/>
    <mergeCell ref="P6:P7"/>
    <mergeCell ref="A78:P78"/>
    <mergeCell ref="A79:P79"/>
    <mergeCell ref="G6:G7"/>
    <mergeCell ref="H6:H7"/>
    <mergeCell ref="I6:I7"/>
    <mergeCell ref="J6:L6"/>
    <mergeCell ref="M6:O6"/>
    <mergeCell ref="B6:B7"/>
    <mergeCell ref="C6:C7"/>
    <mergeCell ref="D6:D7"/>
    <mergeCell ref="E6:E7"/>
    <mergeCell ref="F6:F7"/>
    <mergeCell ref="A6:A7"/>
  </mergeCells>
  <pageMargins left="0" right="0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40E95-525B-4139-B328-6ABD94343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143F2-7483-4F4B-9969-D47970F11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tranthikimtuyen</cp:lastModifiedBy>
  <cp:lastPrinted>2024-11-14T07:47:14Z</cp:lastPrinted>
  <dcterms:created xsi:type="dcterms:W3CDTF">2018-08-22T07:49:45Z</dcterms:created>
  <dcterms:modified xsi:type="dcterms:W3CDTF">2024-11-14T09:19:58Z</dcterms:modified>
</cp:coreProperties>
</file>