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640"/>
  </bookViews>
  <sheets>
    <sheet name="Sheet1" sheetId="1" r:id="rId1"/>
  </sheets>
  <definedNames>
    <definedName name="_xlnm.Print_Area" localSheetId="0">Sheet1!$A$1:$F$48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 l="1"/>
  <c r="D19" i="1" l="1"/>
  <c r="D18" i="1" s="1"/>
  <c r="D26" i="1"/>
  <c r="C34" i="1" l="1"/>
  <c r="C31" i="1"/>
  <c r="C28" i="1"/>
  <c r="C26" i="1" s="1"/>
  <c r="C19" i="1"/>
  <c r="C18" i="1" s="1"/>
  <c r="C12" i="1"/>
  <c r="C9" i="1"/>
  <c r="C8" i="1" s="1"/>
  <c r="C30" i="1" l="1"/>
  <c r="E26" i="1" l="1"/>
  <c r="E18" i="1" s="1"/>
  <c r="F10" i="1"/>
  <c r="F11" i="1" l="1"/>
  <c r="F13" i="1"/>
  <c r="F14" i="1"/>
  <c r="F20" i="1"/>
  <c r="F21" i="1"/>
  <c r="F23" i="1"/>
  <c r="F24" i="1"/>
  <c r="F25" i="1"/>
  <c r="F27" i="1"/>
  <c r="F28" i="1"/>
  <c r="E19" i="1" l="1"/>
  <c r="D12" i="1"/>
  <c r="E12" i="1"/>
  <c r="D9" i="1"/>
  <c r="E9" i="1"/>
  <c r="D31" i="1"/>
  <c r="E31" i="1"/>
  <c r="D34" i="1"/>
  <c r="E34" i="1"/>
  <c r="E8" i="1" l="1"/>
  <c r="F31" i="1"/>
  <c r="F26" i="1"/>
  <c r="F19" i="1"/>
  <c r="F12" i="1"/>
  <c r="F9" i="1"/>
  <c r="A28" i="1"/>
  <c r="E30" i="1" l="1"/>
  <c r="F18" i="1"/>
  <c r="F8" i="1"/>
</calcChain>
</file>

<file path=xl/sharedStrings.xml><?xml version="1.0" encoding="utf-8"?>
<sst xmlns="http://schemas.openxmlformats.org/spreadsheetml/2006/main" count="55" uniqueCount="52">
  <si>
    <t>Biểu số 33/CK-NSNN</t>
  </si>
  <si>
    <t>(Dự toán trình Hội đồng nhân dân)</t>
  </si>
  <si>
    <t>Đơn vị: Triệu đồng</t>
  </si>
  <si>
    <t>STT</t>
  </si>
  <si>
    <t>NỘI DUNG</t>
  </si>
  <si>
    <t>SO SÁNH (1)
(%)</t>
  </si>
  <si>
    <t>A</t>
  </si>
  <si>
    <t>B</t>
  </si>
  <si>
    <t>TỔNG NGUỒN THU NSĐP</t>
  </si>
  <si>
    <t>I</t>
  </si>
  <si>
    <t>Thu NSĐP được hưởng theo phân cấp</t>
  </si>
  <si>
    <t>Thu NSĐP hưởng 100%</t>
  </si>
  <si>
    <t>Thu NSĐP hưởng từ các khoản thu phân chia</t>
  </si>
  <si>
    <t>II</t>
  </si>
  <si>
    <t>Thu bổ sung từ NSTW</t>
  </si>
  <si>
    <t>Thu bổ sung cân đối</t>
  </si>
  <si>
    <t>Thu bổ sung có mục tiêu</t>
  </si>
  <si>
    <t>III</t>
  </si>
  <si>
    <t>Thu từ quỹ dự trữ tài chính</t>
  </si>
  <si>
    <t>IV</t>
  </si>
  <si>
    <t>Thu kết dư</t>
  </si>
  <si>
    <t>V</t>
  </si>
  <si>
    <t>Thu chuyển nguồn từ năm trước chuyển sang</t>
  </si>
  <si>
    <t>TỔNG CHI NSĐP</t>
  </si>
  <si>
    <t>Tổng chi cân đối NSĐP</t>
  </si>
  <si>
    <t xml:space="preserve">Chi đầu tư phát triển </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</si>
  <si>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</si>
  <si>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</si>
  <si>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</si>
  <si>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</si>
  <si>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</si>
  <si>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</si>
  <si>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</si>
  <si>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</si>
  <si>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</si>
  <si>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</si>
  <si>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BỘI CHI NSĐP/BỘI THU NSĐP</t>
  </si>
  <si>
    <t>D</t>
  </si>
  <si>
    <t>CHI TRẢ NỢ GỐC CỦA NSĐP</t>
  </si>
  <si>
    <t>Từ nguồn vay để trả nợ gốc</t>
  </si>
  <si>
    <t>Từ nguồn bội thu, tăng thu, tiết kiệm chi, kết dư ngân sách cấp tỉnh</t>
  </si>
  <si>
    <t>Đ</t>
  </si>
  <si>
    <t>TỔNG MỨC VAY CỦA NSĐP</t>
  </si>
  <si>
    <t>Vay để bù đắp bội chi</t>
  </si>
  <si>
    <t>Vay để trả nợ gốc</t>
  </si>
  <si>
    <t>Ghi chú:</t>
  </si>
  <si>
    <t xml:space="preserve"> (1) Đối với các chỉ tiêu thu NSĐP, so sánh dự toán năm sau với ước thực hiện năm hiện hành. Đối với các chỉ tiêu chi NSĐP, so sánh dự toán năm sau với dự toán năm hiện hành.</t>
  </si>
  <si>
    <t>UBND TỈNH TIỀN GIANG</t>
  </si>
  <si>
    <t>DỰ TOÁN NĂM 2024</t>
  </si>
  <si>
    <t>CÂN ĐỐI NGÂN SÁCH ĐỊA PHƯƠNG NĂM 2025</t>
  </si>
  <si>
    <t>ƯỚC TH NĂM 2024</t>
  </si>
  <si>
    <t>DỰ TOÁN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</si>
</sst>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18">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b/>
      <sz val="12"/>
      <name val="Times New Romanh"/>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3">
    <xf numFmtId="0" fontId="0" fillId="0" borderId="0"/>
    <xf numFmtId="43" fontId="14" fillId="0" borderId="0" applyFont="0" applyFill="0" applyBorder="0" applyAlignment="0" applyProtection="0"/>
    <xf numFmtId="44" fontId="14" fillId="0" borderId="0" applyFont="0" applyFill="0" applyBorder="0" applyAlignment="0" applyProtection="0"/>
    <xf numFmtId="164" fontId="13" fillId="0" borderId="0" applyFont="0" applyFill="0" applyBorder="0" applyAlignment="0" applyProtection="0"/>
    <xf numFmtId="0" fontId="9" fillId="0" borderId="0"/>
    <xf numFmtId="0" fontId="10" fillId="0" borderId="0"/>
    <xf numFmtId="0" fontId="2" fillId="0" borderId="0"/>
    <xf numFmtId="0" fontId="16" fillId="0" borderId="0"/>
    <xf numFmtId="0" fontId="9" fillId="0" borderId="0"/>
    <xf numFmtId="0" fontId="14" fillId="0" borderId="0"/>
    <xf numFmtId="0" fontId="1" fillId="0" borderId="0"/>
    <xf numFmtId="9" fontId="17" fillId="0" borderId="0" applyFont="0" applyFill="0" applyBorder="0" applyAlignment="0" applyProtection="0"/>
    <xf numFmtId="43" fontId="17" fillId="0" borderId="0" applyFont="0" applyFill="0" applyBorder="0" applyAlignment="0" applyProtection="0"/>
  </cellStyleXfs>
  <cellXfs count="65">
    <xf numFmtId="0" fontId="0" fillId="0" borderId="0" xfId="0"/>
    <xf numFmtId="0" fontId="6" fillId="0" borderId="0" xfId="0" applyNumberFormat="1" applyFont="1" applyFill="1" applyAlignment="1">
      <alignment vertical="center" wrapText="1"/>
    </xf>
    <xf numFmtId="0" fontId="11" fillId="0" borderId="3" xfId="0" applyFont="1" applyFill="1" applyBorder="1" applyAlignment="1">
      <alignment horizontal="center" vertical="center"/>
    </xf>
    <xf numFmtId="0" fontId="11" fillId="0" borderId="4" xfId="0" applyFont="1" applyFill="1" applyBorder="1" applyAlignment="1">
      <alignment vertical="center" wrapText="1"/>
    </xf>
    <xf numFmtId="0" fontId="5" fillId="0" borderId="0" xfId="0" applyFont="1" applyFill="1" applyAlignment="1">
      <alignment vertical="center"/>
    </xf>
    <xf numFmtId="0" fontId="5" fillId="0" borderId="0" xfId="0" applyFont="1" applyFill="1" applyAlignment="1">
      <alignment horizontal="centerContinuous" vertical="center"/>
    </xf>
    <xf numFmtId="0" fontId="4" fillId="0" borderId="0" xfId="0" applyFont="1" applyFill="1" applyAlignment="1">
      <alignment horizontal="centerContinuous" vertical="center"/>
    </xf>
    <xf numFmtId="0" fontId="4" fillId="0" borderId="0" xfId="0" applyFont="1" applyFill="1" applyAlignment="1">
      <alignment vertical="center"/>
    </xf>
    <xf numFmtId="0" fontId="7" fillId="0" borderId="0" xfId="0" applyFont="1" applyFill="1" applyAlignment="1">
      <alignment horizontal="left" vertical="center"/>
    </xf>
    <xf numFmtId="0" fontId="8" fillId="0" borderId="0" xfId="0" applyFont="1" applyFill="1" applyAlignment="1">
      <alignment vertical="center"/>
    </xf>
    <xf numFmtId="0" fontId="5" fillId="0" borderId="1" xfId="0" applyFont="1" applyFill="1" applyBorder="1" applyAlignment="1">
      <alignment horizontal="center" vertical="center"/>
    </xf>
    <xf numFmtId="0" fontId="12" fillId="0" borderId="2" xfId="0" applyFont="1" applyFill="1" applyBorder="1" applyAlignment="1">
      <alignment horizontal="center" vertical="center"/>
    </xf>
    <xf numFmtId="3" fontId="5" fillId="0" borderId="1" xfId="0" applyNumberFormat="1" applyFont="1" applyFill="1" applyBorder="1" applyAlignment="1">
      <alignment vertical="center"/>
    </xf>
    <xf numFmtId="10" fontId="5" fillId="0" borderId="1" xfId="11" applyNumberFormat="1" applyFont="1" applyFill="1" applyBorder="1" applyAlignment="1">
      <alignment vertical="center"/>
    </xf>
    <xf numFmtId="0" fontId="5" fillId="0" borderId="3" xfId="0" applyFont="1" applyFill="1" applyBorder="1" applyAlignment="1">
      <alignment horizontal="center" vertical="center"/>
    </xf>
    <xf numFmtId="0" fontId="5" fillId="0" borderId="4" xfId="0" applyFont="1" applyFill="1" applyBorder="1" applyAlignment="1">
      <alignment vertical="center"/>
    </xf>
    <xf numFmtId="3" fontId="5" fillId="0" borderId="3" xfId="0" applyNumberFormat="1" applyFont="1" applyFill="1" applyBorder="1" applyAlignment="1">
      <alignment vertical="center"/>
    </xf>
    <xf numFmtId="10" fontId="5" fillId="0" borderId="3" xfId="11" applyNumberFormat="1"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vertical="center"/>
    </xf>
    <xf numFmtId="3" fontId="4" fillId="0" borderId="3" xfId="0" applyNumberFormat="1" applyFont="1" applyFill="1" applyBorder="1" applyAlignment="1">
      <alignment vertical="center"/>
    </xf>
    <xf numFmtId="10" fontId="4" fillId="0" borderId="3" xfId="11" applyNumberFormat="1" applyFont="1" applyFill="1" applyBorder="1" applyAlignment="1">
      <alignment vertical="center"/>
    </xf>
    <xf numFmtId="0" fontId="4" fillId="0" borderId="3" xfId="0" quotePrefix="1" applyFont="1" applyFill="1" applyBorder="1" applyAlignment="1">
      <alignment horizontal="center" vertical="center"/>
    </xf>
    <xf numFmtId="0" fontId="5" fillId="0" borderId="4" xfId="0" applyFont="1" applyFill="1" applyBorder="1" applyAlignment="1">
      <alignment horizontal="center" vertical="center"/>
    </xf>
    <xf numFmtId="3" fontId="8" fillId="0" borderId="0" xfId="0" applyNumberFormat="1" applyFont="1" applyFill="1" applyAlignment="1">
      <alignment vertical="center"/>
    </xf>
    <xf numFmtId="9" fontId="4" fillId="0" borderId="3" xfId="11" applyNumberFormat="1"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vertical="center"/>
    </xf>
    <xf numFmtId="0" fontId="5" fillId="0" borderId="4" xfId="0" applyFont="1" applyFill="1" applyBorder="1" applyAlignment="1">
      <alignment horizontal="center" vertical="center" wrapText="1"/>
    </xf>
    <xf numFmtId="0" fontId="11" fillId="0" borderId="4" xfId="0" applyFont="1" applyFill="1" applyBorder="1" applyAlignment="1">
      <alignment vertical="center"/>
    </xf>
    <xf numFmtId="0" fontId="11" fillId="0" borderId="5" xfId="0" applyFont="1" applyFill="1" applyBorder="1" applyAlignment="1">
      <alignment horizontal="center" vertical="center"/>
    </xf>
    <xf numFmtId="0" fontId="11" fillId="0" borderId="6" xfId="0" applyFont="1" applyFill="1" applyBorder="1" applyAlignment="1">
      <alignment vertical="center"/>
    </xf>
    <xf numFmtId="3" fontId="4" fillId="0" borderId="5" xfId="0" applyNumberFormat="1" applyFont="1" applyFill="1" applyBorder="1" applyAlignment="1">
      <alignment vertical="center"/>
    </xf>
    <xf numFmtId="10" fontId="4" fillId="0" borderId="5" xfId="11" applyNumberFormat="1" applyFont="1" applyFill="1" applyBorder="1" applyAlignment="1">
      <alignment vertical="center"/>
    </xf>
    <xf numFmtId="0" fontId="6" fillId="0" borderId="0" xfId="0" applyFont="1" applyFill="1" applyAlignment="1">
      <alignment vertical="center"/>
    </xf>
    <xf numFmtId="0" fontId="7" fillId="0" borderId="0" xfId="0" applyFont="1" applyFill="1" applyAlignment="1">
      <alignment vertical="center"/>
    </xf>
    <xf numFmtId="10" fontId="8" fillId="0" borderId="0" xfId="0" applyNumberFormat="1" applyFont="1" applyFill="1" applyAlignment="1">
      <alignment vertical="center"/>
    </xf>
    <xf numFmtId="10" fontId="4" fillId="0" borderId="0" xfId="0" applyNumberFormat="1" applyFont="1" applyFill="1" applyAlignment="1">
      <alignment vertical="center"/>
    </xf>
    <xf numFmtId="165" fontId="8" fillId="0" borderId="0" xfId="12" applyNumberFormat="1" applyFont="1" applyFill="1" applyAlignment="1">
      <alignment vertical="center"/>
    </xf>
    <xf numFmtId="0" fontId="4" fillId="2" borderId="0" xfId="0" applyFont="1" applyFill="1" applyAlignment="1">
      <alignment horizontal="right" vertical="center"/>
    </xf>
    <xf numFmtId="0" fontId="8" fillId="2" borderId="0" xfId="0" applyFont="1" applyFill="1" applyAlignment="1">
      <alignment vertical="center"/>
    </xf>
    <xf numFmtId="3" fontId="5" fillId="2" borderId="1" xfId="0" applyNumberFormat="1" applyFont="1" applyFill="1" applyBorder="1" applyAlignment="1">
      <alignment vertical="center"/>
    </xf>
    <xf numFmtId="3" fontId="5" fillId="2" borderId="3" xfId="0" applyNumberFormat="1" applyFont="1" applyFill="1" applyBorder="1" applyAlignment="1">
      <alignment vertical="center"/>
    </xf>
    <xf numFmtId="3" fontId="4" fillId="2" borderId="3" xfId="0" applyNumberFormat="1" applyFont="1" applyFill="1" applyBorder="1" applyAlignment="1">
      <alignment vertical="center"/>
    </xf>
    <xf numFmtId="3" fontId="4" fillId="2" borderId="5" xfId="0" applyNumberFormat="1" applyFont="1" applyFill="1" applyBorder="1" applyAlignment="1">
      <alignment vertical="center"/>
    </xf>
    <xf numFmtId="0" fontId="4" fillId="2" borderId="0" xfId="0" applyFont="1" applyFill="1" applyAlignment="1">
      <alignment vertical="center"/>
    </xf>
    <xf numFmtId="0" fontId="7" fillId="0" borderId="0" xfId="0" quotePrefix="1"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0" xfId="0" applyFont="1" applyFill="1" applyAlignment="1">
      <alignment horizontal="right" vertical="center"/>
    </xf>
    <xf numFmtId="0" fontId="15" fillId="0" borderId="10" xfId="0" applyFont="1" applyFill="1" applyBorder="1" applyAlignment="1">
      <alignment horizontal="right"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0" xfId="0" applyFont="1" applyFill="1" applyBorder="1" applyAlignment="1">
      <alignment horizontal="justify" vertical="center" wrapText="1"/>
    </xf>
    <xf numFmtId="0" fontId="5" fillId="0" borderId="0" xfId="0" applyFont="1" applyFill="1" applyAlignment="1">
      <alignment horizontal="center" vertical="center"/>
    </xf>
    <xf numFmtId="10" fontId="5" fillId="0" borderId="7" xfId="0" applyNumberFormat="1" applyFont="1" applyFill="1" applyBorder="1" applyAlignment="1">
      <alignment horizontal="center" vertical="center" wrapText="1"/>
    </xf>
    <xf numFmtId="10" fontId="5" fillId="0" borderId="8" xfId="0" applyNumberFormat="1" applyFont="1" applyFill="1" applyBorder="1" applyAlignment="1">
      <alignment horizontal="center" vertical="center" wrapText="1"/>
    </xf>
    <xf numFmtId="10" fontId="5" fillId="0" borderId="9"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0" borderId="0" xfId="0" applyNumberFormat="1" applyFont="1" applyFill="1" applyAlignment="1">
      <alignment horizontal="center" vertical="center" wrapText="1"/>
    </xf>
  </cellXfs>
  <cellStyles count="13">
    <cellStyle name="Comma" xfId="12"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zoomScaleNormal="100" workbookViewId="0">
      <selection activeCell="I18" sqref="I18"/>
    </sheetView>
  </sheetViews>
  <sheetFormatPr defaultColWidth="12.85546875" defaultRowHeight="15.75"/>
  <cols>
    <col min="1" max="1" width="7.28515625" style="7" customWidth="1"/>
    <col min="2" max="2" width="49.42578125" style="7" customWidth="1"/>
    <col min="3" max="3" width="14.28515625" style="7" customWidth="1"/>
    <col min="4" max="4" width="14.140625" style="45" customWidth="1"/>
    <col min="5" max="5" width="13.7109375" style="7" customWidth="1"/>
    <col min="6" max="6" width="14.140625" style="37" customWidth="1"/>
    <col min="7" max="7" width="12.85546875" style="7"/>
    <col min="8" max="8" width="16.85546875" style="7" bestFit="1" customWidth="1"/>
    <col min="9" max="16384" width="12.85546875" style="7"/>
  </cols>
  <sheetData>
    <row r="1" spans="1:8" ht="21" customHeight="1">
      <c r="A1" s="4" t="s">
        <v>47</v>
      </c>
      <c r="B1" s="5"/>
      <c r="C1" s="6"/>
      <c r="D1" s="39"/>
      <c r="E1" s="48" t="s">
        <v>0</v>
      </c>
      <c r="F1" s="48"/>
    </row>
    <row r="2" spans="1:8" ht="21" customHeight="1">
      <c r="A2" s="57" t="s">
        <v>49</v>
      </c>
      <c r="B2" s="57"/>
      <c r="C2" s="57"/>
      <c r="D2" s="57"/>
      <c r="E2" s="57"/>
      <c r="F2" s="57"/>
    </row>
    <row r="3" spans="1:8" ht="21" customHeight="1">
      <c r="A3" s="64" t="s">
        <v>1</v>
      </c>
      <c r="B3" s="64"/>
      <c r="C3" s="64"/>
      <c r="D3" s="64"/>
      <c r="E3" s="64"/>
      <c r="F3" s="64"/>
      <c r="G3" s="1"/>
      <c r="H3" s="1"/>
    </row>
    <row r="4" spans="1:8" ht="19.5" customHeight="1">
      <c r="A4" s="8"/>
      <c r="B4" s="8"/>
      <c r="C4" s="9"/>
      <c r="D4" s="40"/>
      <c r="E4" s="49" t="s">
        <v>2</v>
      </c>
      <c r="F4" s="49"/>
    </row>
    <row r="5" spans="1:8" ht="15.6" customHeight="1">
      <c r="A5" s="50" t="s">
        <v>3</v>
      </c>
      <c r="B5" s="53" t="s">
        <v>4</v>
      </c>
      <c r="C5" s="50" t="s">
        <v>48</v>
      </c>
      <c r="D5" s="61" t="s">
        <v>50</v>
      </c>
      <c r="E5" s="50" t="s">
        <v>51</v>
      </c>
      <c r="F5" s="58" t="s">
        <v>5</v>
      </c>
    </row>
    <row r="6" spans="1:8">
      <c r="A6" s="51"/>
      <c r="B6" s="54"/>
      <c r="C6" s="51"/>
      <c r="D6" s="62"/>
      <c r="E6" s="51"/>
      <c r="F6" s="59"/>
    </row>
    <row r="7" spans="1:8" ht="37.5" customHeight="1">
      <c r="A7" s="52"/>
      <c r="B7" s="55"/>
      <c r="C7" s="52"/>
      <c r="D7" s="63"/>
      <c r="E7" s="52"/>
      <c r="F7" s="60"/>
    </row>
    <row r="8" spans="1:8" s="9" customFormat="1" ht="20.100000000000001" customHeight="1">
      <c r="A8" s="10" t="s">
        <v>6</v>
      </c>
      <c r="B8" s="11" t="s">
        <v>8</v>
      </c>
      <c r="C8" s="12">
        <f>C9+C12+C15+C16+C17</f>
        <v>14457018</v>
      </c>
      <c r="D8" s="41">
        <f>D9+D12+D15+D16+D17</f>
        <v>22675241</v>
      </c>
      <c r="E8" s="12">
        <f>E9+E12+E15+E16+E17</f>
        <v>16534407</v>
      </c>
      <c r="F8" s="13">
        <f>E8/D8</f>
        <v>0.72918329732416076</v>
      </c>
    </row>
    <row r="9" spans="1:8" s="9" customFormat="1" ht="20.100000000000001" customHeight="1">
      <c r="A9" s="14" t="s">
        <v>9</v>
      </c>
      <c r="B9" s="15" t="s">
        <v>10</v>
      </c>
      <c r="C9" s="16">
        <f t="shared" ref="C9" si="0">C10+C11</f>
        <v>8110230</v>
      </c>
      <c r="D9" s="42">
        <f t="shared" ref="D9:E9" si="1">D10+D11</f>
        <v>10566594</v>
      </c>
      <c r="E9" s="16">
        <f t="shared" si="1"/>
        <v>9534390</v>
      </c>
      <c r="F9" s="17">
        <f t="shared" ref="F9:F31" si="2">E9/D9</f>
        <v>0.90231440708330424</v>
      </c>
    </row>
    <row r="10" spans="1:8" s="9" customFormat="1" ht="20.100000000000001" customHeight="1">
      <c r="A10" s="18">
        <v>1</v>
      </c>
      <c r="B10" s="19" t="s">
        <v>11</v>
      </c>
      <c r="C10" s="20">
        <v>3391030</v>
      </c>
      <c r="D10" s="43">
        <v>3977129</v>
      </c>
      <c r="E10" s="20">
        <v>3601190</v>
      </c>
      <c r="F10" s="21">
        <f>E10/D10</f>
        <v>0.90547477841427826</v>
      </c>
    </row>
    <row r="11" spans="1:8" s="9" customFormat="1" ht="20.100000000000001" customHeight="1">
      <c r="A11" s="18">
        <v>2</v>
      </c>
      <c r="B11" s="19" t="s">
        <v>12</v>
      </c>
      <c r="C11" s="20">
        <v>4719200</v>
      </c>
      <c r="D11" s="43">
        <v>6589465</v>
      </c>
      <c r="E11" s="20">
        <v>5933200</v>
      </c>
      <c r="F11" s="21">
        <f t="shared" si="2"/>
        <v>0.90040693743725786</v>
      </c>
    </row>
    <row r="12" spans="1:8" s="9" customFormat="1" ht="20.100000000000001" customHeight="1">
      <c r="A12" s="14" t="s">
        <v>13</v>
      </c>
      <c r="B12" s="15" t="s">
        <v>14</v>
      </c>
      <c r="C12" s="16">
        <f t="shared" ref="C12" si="3">C13+C14</f>
        <v>5779299</v>
      </c>
      <c r="D12" s="42">
        <f t="shared" ref="D12:E12" si="4">D13+D14</f>
        <v>6497277</v>
      </c>
      <c r="E12" s="16">
        <f t="shared" si="4"/>
        <v>5663808</v>
      </c>
      <c r="F12" s="17">
        <f t="shared" si="2"/>
        <v>0.87172026065688746</v>
      </c>
    </row>
    <row r="13" spans="1:8" s="9" customFormat="1" ht="20.100000000000001" customHeight="1">
      <c r="A13" s="22">
        <v>1</v>
      </c>
      <c r="B13" s="19" t="s">
        <v>15</v>
      </c>
      <c r="C13" s="20">
        <v>2764482</v>
      </c>
      <c r="D13" s="43">
        <v>2764482</v>
      </c>
      <c r="E13" s="20">
        <v>2819782</v>
      </c>
      <c r="F13" s="21">
        <f t="shared" si="2"/>
        <v>1.0200037475375134</v>
      </c>
    </row>
    <row r="14" spans="1:8" s="9" customFormat="1" ht="20.100000000000001" customHeight="1">
      <c r="A14" s="22">
        <v>2</v>
      </c>
      <c r="B14" s="19" t="s">
        <v>16</v>
      </c>
      <c r="C14" s="20">
        <v>3014817</v>
      </c>
      <c r="D14" s="43">
        <v>3732795</v>
      </c>
      <c r="E14" s="20">
        <v>2844026</v>
      </c>
      <c r="F14" s="21">
        <f t="shared" si="2"/>
        <v>0.76190254219693287</v>
      </c>
    </row>
    <row r="15" spans="1:8" s="9" customFormat="1" ht="20.100000000000001" customHeight="1">
      <c r="A15" s="14" t="s">
        <v>17</v>
      </c>
      <c r="B15" s="15" t="s">
        <v>18</v>
      </c>
      <c r="C15" s="20"/>
      <c r="D15" s="42"/>
      <c r="E15" s="20"/>
      <c r="F15" s="17"/>
    </row>
    <row r="16" spans="1:8" s="9" customFormat="1" ht="20.100000000000001" customHeight="1">
      <c r="A16" s="14" t="s">
        <v>19</v>
      </c>
      <c r="B16" s="15" t="s">
        <v>20</v>
      </c>
      <c r="C16" s="20"/>
      <c r="D16" s="42">
        <v>85417</v>
      </c>
      <c r="E16" s="20"/>
      <c r="F16" s="17"/>
    </row>
    <row r="17" spans="1:9" s="9" customFormat="1" ht="20.100000000000001" customHeight="1">
      <c r="A17" s="14" t="s">
        <v>21</v>
      </c>
      <c r="B17" s="15" t="s">
        <v>22</v>
      </c>
      <c r="C17" s="16">
        <v>567489</v>
      </c>
      <c r="D17" s="42">
        <v>5525953</v>
      </c>
      <c r="E17" s="16">
        <v>1336209</v>
      </c>
      <c r="F17" s="17"/>
    </row>
    <row r="18" spans="1:9" s="9" customFormat="1" ht="20.100000000000001" customHeight="1">
      <c r="A18" s="14" t="s">
        <v>7</v>
      </c>
      <c r="B18" s="23" t="s">
        <v>23</v>
      </c>
      <c r="C18" s="16">
        <f t="shared" ref="C18" si="5">C19+C26+C29</f>
        <v>14456318</v>
      </c>
      <c r="D18" s="42">
        <f>D19+D26+D29</f>
        <v>21989669</v>
      </c>
      <c r="E18" s="16">
        <f>E19+E26+E29</f>
        <v>16533707</v>
      </c>
      <c r="F18" s="17">
        <f t="shared" si="2"/>
        <v>0.7518852148251981</v>
      </c>
    </row>
    <row r="19" spans="1:9" s="9" customFormat="1" ht="20.100000000000001" customHeight="1">
      <c r="A19" s="14" t="s">
        <v>9</v>
      </c>
      <c r="B19" s="15" t="s">
        <v>24</v>
      </c>
      <c r="C19" s="16">
        <f t="shared" ref="C19" si="6">SUM(C20:C25)</f>
        <v>12872181</v>
      </c>
      <c r="D19" s="42">
        <f>SUM(D20:D25)</f>
        <v>19666290</v>
      </c>
      <c r="E19" s="16">
        <f t="shared" ref="E19" si="7">SUM(E20:E25)</f>
        <v>14423461</v>
      </c>
      <c r="F19" s="17">
        <f t="shared" si="2"/>
        <v>0.73341036870706167</v>
      </c>
      <c r="G19" s="24"/>
    </row>
    <row r="20" spans="1:9" s="9" customFormat="1" ht="20.100000000000001" customHeight="1">
      <c r="A20" s="2">
        <v>1</v>
      </c>
      <c r="B20" s="19" t="s">
        <v>25</v>
      </c>
      <c r="C20" s="20">
        <v>3483181</v>
      </c>
      <c r="D20" s="43">
        <v>6657798</v>
      </c>
      <c r="E20" s="20">
        <v>3653180</v>
      </c>
      <c r="F20" s="21">
        <f t="shared" si="2"/>
        <v>0.54870694484873228</v>
      </c>
      <c r="H20" s="24"/>
      <c r="I20" s="24"/>
    </row>
    <row r="21" spans="1:9" s="9" customFormat="1" ht="20.100000000000001" customHeight="1">
      <c r="A21" s="2">
        <v>2</v>
      </c>
      <c r="B21" s="19" t="s">
        <v>26</v>
      </c>
      <c r="C21" s="20">
        <v>9152580</v>
      </c>
      <c r="D21" s="43">
        <v>9432007</v>
      </c>
      <c r="E21" s="20">
        <v>10495273</v>
      </c>
      <c r="F21" s="21">
        <f t="shared" si="2"/>
        <v>1.1127295601031679</v>
      </c>
    </row>
    <row r="22" spans="1:9" s="9" customFormat="1" ht="20.100000000000001" customHeight="1">
      <c r="A22" s="2">
        <v>3</v>
      </c>
      <c r="B22" s="19" t="s">
        <v>27</v>
      </c>
      <c r="C22" s="20">
        <v>200</v>
      </c>
      <c r="D22" s="43">
        <v>200</v>
      </c>
      <c r="E22" s="20">
        <v>200</v>
      </c>
      <c r="F22" s="25"/>
    </row>
    <row r="23" spans="1:9" s="9" customFormat="1" ht="20.100000000000001" customHeight="1">
      <c r="A23" s="18">
        <v>4</v>
      </c>
      <c r="B23" s="19" t="s">
        <v>28</v>
      </c>
      <c r="C23" s="20">
        <v>1000</v>
      </c>
      <c r="D23" s="43">
        <v>1000</v>
      </c>
      <c r="E23" s="20">
        <v>1000</v>
      </c>
      <c r="F23" s="25">
        <f t="shared" si="2"/>
        <v>1</v>
      </c>
    </row>
    <row r="24" spans="1:9" s="9" customFormat="1" ht="20.100000000000001" customHeight="1">
      <c r="A24" s="18">
        <v>5</v>
      </c>
      <c r="B24" s="19" t="s">
        <v>29</v>
      </c>
      <c r="C24" s="20">
        <v>235220</v>
      </c>
      <c r="D24" s="43">
        <v>253197</v>
      </c>
      <c r="E24" s="20">
        <v>273808</v>
      </c>
      <c r="F24" s="21">
        <f t="shared" si="2"/>
        <v>1.0814030182032173</v>
      </c>
    </row>
    <row r="25" spans="1:9" s="9" customFormat="1" ht="20.100000000000001" customHeight="1">
      <c r="A25" s="18">
        <v>6</v>
      </c>
      <c r="B25" s="19" t="s">
        <v>30</v>
      </c>
      <c r="C25" s="20">
        <v>0</v>
      </c>
      <c r="D25" s="43">
        <v>3322088</v>
      </c>
      <c r="E25" s="20">
        <v>0</v>
      </c>
      <c r="F25" s="21">
        <f t="shared" si="2"/>
        <v>0</v>
      </c>
    </row>
    <row r="26" spans="1:9" s="9" customFormat="1" ht="20.100000000000001" customHeight="1">
      <c r="A26" s="14" t="s">
        <v>13</v>
      </c>
      <c r="B26" s="15" t="s">
        <v>31</v>
      </c>
      <c r="C26" s="16">
        <f>C27+C28</f>
        <v>1584137</v>
      </c>
      <c r="D26" s="42">
        <f>D27+D28</f>
        <v>2323379</v>
      </c>
      <c r="E26" s="16">
        <f>E27+E28</f>
        <v>2110246</v>
      </c>
      <c r="F26" s="17">
        <f t="shared" si="2"/>
        <v>0.90826593508850684</v>
      </c>
      <c r="H26" s="38"/>
    </row>
    <row r="27" spans="1:9" s="9" customFormat="1" ht="20.100000000000001" customHeight="1">
      <c r="A27" s="18">
        <v>1</v>
      </c>
      <c r="B27" s="19" t="s">
        <v>32</v>
      </c>
      <c r="C27" s="20">
        <v>270466</v>
      </c>
      <c r="D27" s="43">
        <v>309708</v>
      </c>
      <c r="E27" s="20">
        <v>193591</v>
      </c>
      <c r="F27" s="21">
        <f t="shared" si="2"/>
        <v>0.62507587792372166</v>
      </c>
      <c r="H27" s="38"/>
    </row>
    <row r="28" spans="1:9" s="9" customFormat="1" ht="20.100000000000001" customHeight="1">
      <c r="A28" s="18">
        <f>A27+1</f>
        <v>2</v>
      </c>
      <c r="B28" s="19" t="s">
        <v>33</v>
      </c>
      <c r="C28" s="20">
        <f>1240020+73651</f>
        <v>1313671</v>
      </c>
      <c r="D28" s="43">
        <v>2013671</v>
      </c>
      <c r="E28" s="20">
        <v>1916655</v>
      </c>
      <c r="F28" s="21">
        <f t="shared" si="2"/>
        <v>0.95182132533070196</v>
      </c>
      <c r="H28" s="38"/>
    </row>
    <row r="29" spans="1:9" s="9" customFormat="1" ht="20.100000000000001" customHeight="1">
      <c r="A29" s="26" t="s">
        <v>17</v>
      </c>
      <c r="B29" s="27" t="s">
        <v>34</v>
      </c>
      <c r="C29" s="20"/>
      <c r="D29" s="43"/>
      <c r="E29" s="20"/>
      <c r="F29" s="17"/>
      <c r="H29" s="38"/>
    </row>
    <row r="30" spans="1:9" s="9" customFormat="1" ht="20.100000000000001" customHeight="1">
      <c r="A30" s="14" t="s">
        <v>35</v>
      </c>
      <c r="B30" s="28" t="s">
        <v>36</v>
      </c>
      <c r="C30" s="16">
        <f>C8-C18</f>
        <v>700</v>
      </c>
      <c r="D30" s="42"/>
      <c r="E30" s="16">
        <f>E8-E18</f>
        <v>700</v>
      </c>
      <c r="F30" s="17"/>
      <c r="H30" s="38"/>
    </row>
    <row r="31" spans="1:9" s="9" customFormat="1" ht="20.100000000000001" customHeight="1">
      <c r="A31" s="14" t="s">
        <v>37</v>
      </c>
      <c r="B31" s="28" t="s">
        <v>38</v>
      </c>
      <c r="C31" s="16">
        <f t="shared" ref="C31" si="8">C32+C33</f>
        <v>700</v>
      </c>
      <c r="D31" s="42">
        <f t="shared" ref="D31:E31" si="9">D32+D33</f>
        <v>664</v>
      </c>
      <c r="E31" s="16">
        <f t="shared" si="9"/>
        <v>700</v>
      </c>
      <c r="F31" s="17">
        <f t="shared" si="2"/>
        <v>1.0542168674698795</v>
      </c>
      <c r="H31" s="38"/>
    </row>
    <row r="32" spans="1:9" s="9" customFormat="1" ht="20.100000000000001" customHeight="1">
      <c r="A32" s="2">
        <v>1</v>
      </c>
      <c r="B32" s="3" t="s">
        <v>39</v>
      </c>
      <c r="C32" s="20">
        <v>0</v>
      </c>
      <c r="D32" s="43">
        <v>0</v>
      </c>
      <c r="E32" s="20">
        <v>0</v>
      </c>
      <c r="F32" s="21">
        <v>0</v>
      </c>
      <c r="H32" s="38"/>
    </row>
    <row r="33" spans="1:8" s="9" customFormat="1" ht="31.5">
      <c r="A33" s="2">
        <v>2</v>
      </c>
      <c r="B33" s="3" t="s">
        <v>40</v>
      </c>
      <c r="C33" s="20">
        <v>700</v>
      </c>
      <c r="D33" s="43">
        <v>664</v>
      </c>
      <c r="E33" s="20">
        <v>700</v>
      </c>
      <c r="F33" s="21"/>
    </row>
    <row r="34" spans="1:8" s="9" customFormat="1" ht="20.100000000000001" customHeight="1">
      <c r="A34" s="14" t="s">
        <v>41</v>
      </c>
      <c r="B34" s="28" t="s">
        <v>42</v>
      </c>
      <c r="C34" s="16">
        <f t="shared" ref="C34" si="10">C35+C36</f>
        <v>0</v>
      </c>
      <c r="D34" s="42">
        <f t="shared" ref="D34:E34" si="11">D35+D36</f>
        <v>0</v>
      </c>
      <c r="E34" s="16">
        <f t="shared" si="11"/>
        <v>0</v>
      </c>
      <c r="F34" s="17"/>
    </row>
    <row r="35" spans="1:8" s="9" customFormat="1" ht="20.100000000000001" customHeight="1">
      <c r="A35" s="2">
        <v>1</v>
      </c>
      <c r="B35" s="29" t="s">
        <v>43</v>
      </c>
      <c r="C35" s="20">
        <v>0</v>
      </c>
      <c r="D35" s="43">
        <v>0</v>
      </c>
      <c r="E35" s="20">
        <v>0</v>
      </c>
      <c r="F35" s="21"/>
    </row>
    <row r="36" spans="1:8" s="9" customFormat="1" ht="20.100000000000001" customHeight="1">
      <c r="A36" s="30">
        <v>2</v>
      </c>
      <c r="B36" s="31" t="s">
        <v>44</v>
      </c>
      <c r="C36" s="32">
        <v>0</v>
      </c>
      <c r="D36" s="44">
        <v>0</v>
      </c>
      <c r="E36" s="32">
        <v>0</v>
      </c>
      <c r="F36" s="33"/>
    </row>
    <row r="37" spans="1:8" ht="21" customHeight="1">
      <c r="A37" s="34" t="s">
        <v>45</v>
      </c>
      <c r="B37" s="35"/>
      <c r="C37" s="9"/>
      <c r="D37" s="40"/>
      <c r="E37" s="9"/>
      <c r="F37" s="36"/>
    </row>
    <row r="38" spans="1:8" ht="31.5" customHeight="1">
      <c r="A38" s="56" t="s">
        <v>46</v>
      </c>
      <c r="B38" s="56"/>
      <c r="C38" s="56"/>
      <c r="D38" s="56"/>
      <c r="E38" s="56"/>
      <c r="F38" s="56"/>
      <c r="G38" s="35"/>
      <c r="H38" s="35"/>
    </row>
    <row r="39" spans="1:8" ht="18.75">
      <c r="A39" s="9"/>
      <c r="B39" s="46"/>
      <c r="C39" s="47"/>
      <c r="D39" s="47"/>
      <c r="E39" s="47"/>
      <c r="F39" s="47"/>
    </row>
    <row r="40" spans="1:8" ht="11.25" customHeight="1">
      <c r="A40" s="9"/>
      <c r="B40" s="9"/>
      <c r="C40" s="9"/>
      <c r="D40" s="40"/>
      <c r="E40" s="9"/>
      <c r="F40" s="36"/>
    </row>
    <row r="41" spans="1:8" ht="18.75">
      <c r="A41" s="9"/>
      <c r="B41" s="9"/>
      <c r="C41" s="9"/>
      <c r="D41" s="40"/>
      <c r="E41" s="9"/>
      <c r="F41" s="36"/>
    </row>
    <row r="42" spans="1:8" ht="18.75">
      <c r="A42" s="9"/>
      <c r="B42" s="9"/>
      <c r="C42" s="9"/>
      <c r="D42" s="40"/>
      <c r="E42" s="9"/>
      <c r="F42" s="36"/>
    </row>
    <row r="43" spans="1:8" ht="18.75">
      <c r="A43" s="9"/>
      <c r="B43" s="9"/>
      <c r="C43" s="9"/>
      <c r="D43" s="40"/>
      <c r="E43" s="9"/>
      <c r="F43" s="36"/>
    </row>
    <row r="44" spans="1:8" ht="18.75">
      <c r="A44" s="9"/>
      <c r="B44" s="9"/>
      <c r="C44" s="9"/>
      <c r="D44" s="40"/>
      <c r="E44" s="9"/>
      <c r="F44" s="36"/>
    </row>
    <row r="45" spans="1:8" ht="18.75">
      <c r="A45" s="9"/>
      <c r="B45" s="9"/>
      <c r="C45" s="9"/>
      <c r="D45" s="40"/>
      <c r="E45" s="9"/>
      <c r="F45" s="36"/>
    </row>
    <row r="46" spans="1:8" ht="18.75">
      <c r="A46" s="9"/>
      <c r="B46" s="9"/>
      <c r="C46" s="9"/>
      <c r="D46" s="40"/>
      <c r="E46" s="9"/>
      <c r="F46" s="36"/>
    </row>
    <row r="47" spans="1:8" ht="18.75">
      <c r="A47" s="9"/>
      <c r="B47" s="9"/>
      <c r="C47" s="9"/>
      <c r="D47" s="40"/>
      <c r="E47" s="9"/>
      <c r="F47" s="36"/>
    </row>
    <row r="48" spans="1:8" ht="18.75">
      <c r="A48" s="9"/>
      <c r="B48" s="9"/>
      <c r="C48" s="9"/>
      <c r="D48" s="40"/>
      <c r="E48" s="9"/>
      <c r="F48" s="36"/>
    </row>
    <row r="49" spans="1:6" ht="22.5" customHeight="1">
      <c r="A49" s="9"/>
      <c r="B49" s="9"/>
      <c r="C49" s="9"/>
      <c r="D49" s="40"/>
      <c r="E49" s="9"/>
      <c r="F49" s="36"/>
    </row>
    <row r="50" spans="1:6" ht="18.75">
      <c r="A50" s="9"/>
      <c r="B50" s="9"/>
      <c r="C50" s="9"/>
      <c r="D50" s="40"/>
      <c r="E50" s="9"/>
      <c r="F50" s="36"/>
    </row>
    <row r="51" spans="1:6" ht="18.75">
      <c r="A51" s="9"/>
      <c r="B51" s="9"/>
      <c r="C51" s="9"/>
      <c r="D51" s="40"/>
      <c r="E51" s="9"/>
      <c r="F51" s="36"/>
    </row>
    <row r="52" spans="1:6" ht="18.75">
      <c r="A52" s="9"/>
      <c r="B52" s="9"/>
      <c r="C52" s="9"/>
      <c r="D52" s="40"/>
      <c r="E52" s="9"/>
      <c r="F52" s="36"/>
    </row>
    <row r="53" spans="1:6" ht="18.75">
      <c r="A53" s="9"/>
      <c r="B53" s="9"/>
      <c r="C53" s="9"/>
      <c r="D53" s="40"/>
      <c r="E53" s="9"/>
      <c r="F53" s="36"/>
    </row>
  </sheetData>
  <mergeCells count="12">
    <mergeCell ref="B39:F39"/>
    <mergeCell ref="E1:F1"/>
    <mergeCell ref="E4:F4"/>
    <mergeCell ref="A5:A7"/>
    <mergeCell ref="B5:B7"/>
    <mergeCell ref="C5:C7"/>
    <mergeCell ref="A38:F38"/>
    <mergeCell ref="A2:F2"/>
    <mergeCell ref="F5:F7"/>
    <mergeCell ref="D5:D7"/>
    <mergeCell ref="E5:E7"/>
    <mergeCell ref="A3:F3"/>
  </mergeCells>
  <pageMargins left="0.7" right="0.3" top="0.5" bottom="0.5" header="0.3" footer="0.3"/>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27A742-7851-468C-854E-9FA595A73185}">
  <ds:schemaRefs>
    <ds:schemaRef ds:uri="http://schemas.microsoft.com/sharepoint/v3/contenttype/forms"/>
  </ds:schemaRefs>
</ds:datastoreItem>
</file>

<file path=customXml/itemProps2.xml><?xml version="1.0" encoding="utf-8"?>
<ds:datastoreItem xmlns:ds="http://schemas.openxmlformats.org/officeDocument/2006/customXml" ds:itemID="{744E9480-35C4-4DA2-9200-BD0A52026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85B019B-85D7-47D5-979B-FAC6D85D3B30}">
  <ds:schemaRefs>
    <ds:schemaRef ds:uri="http://purl.org/dc/terms/"/>
    <ds:schemaRef ds:uri="http://schemas.microsoft.com/office/2006/metadata/propertie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tranthikimtuyen</cp:lastModifiedBy>
  <cp:lastPrinted>2024-11-14T07:39:50Z</cp:lastPrinted>
  <dcterms:created xsi:type="dcterms:W3CDTF">2018-08-22T07:49:45Z</dcterms:created>
  <dcterms:modified xsi:type="dcterms:W3CDTF">2024-11-14T07:39:59Z</dcterms:modified>
</cp:coreProperties>
</file>