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18. Công Khai Ngân Sách\CKNS\Qúy III 2024\"/>
    </mc:Choice>
  </mc:AlternateContent>
  <bookViews>
    <workbookView xWindow="0" yWindow="0" windowWidth="28800" windowHeight="115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A33" i="1"/>
  <c r="A32" i="1"/>
  <c r="A31" i="1"/>
  <c r="E29" i="1"/>
  <c r="D27" i="1"/>
  <c r="E27" i="1" s="1"/>
  <c r="A26" i="1"/>
  <c r="A27" i="1" s="1"/>
  <c r="E25" i="1"/>
  <c r="E24" i="1"/>
  <c r="A24" i="1"/>
  <c r="E23" i="1"/>
  <c r="E22" i="1"/>
  <c r="E21" i="1"/>
  <c r="E20" i="1"/>
  <c r="E19" i="1"/>
  <c r="D17" i="1"/>
  <c r="E17" i="1" s="1"/>
  <c r="E16" i="1"/>
  <c r="E15" i="1"/>
  <c r="E14" i="1"/>
  <c r="E13" i="1"/>
  <c r="E12" i="1"/>
  <c r="E11" i="1"/>
  <c r="A11" i="1"/>
  <c r="A12" i="1" s="1"/>
  <c r="A13" i="1" s="1"/>
  <c r="A14" i="1" s="1"/>
  <c r="A15" i="1" s="1"/>
  <c r="A16" i="1" s="1"/>
  <c r="D10" i="1"/>
  <c r="E10" i="1" s="1"/>
  <c r="C10" i="1"/>
  <c r="D9" i="1"/>
  <c r="D8" i="1" s="1"/>
  <c r="E8" i="1" s="1"/>
  <c r="E9" i="1" l="1"/>
</calcChain>
</file>

<file path=xl/sharedStrings.xml><?xml version="1.0" encoding="utf-8"?>
<sst xmlns="http://schemas.openxmlformats.org/spreadsheetml/2006/main" count="54" uniqueCount="49">
  <si>
    <t>UBND TỈNH LÂM ĐỒNG</t>
  </si>
  <si>
    <t>Biểu số 60/CK-NSNN</t>
  </si>
  <si>
    <t>THỰC HIỆN THU NGÂN SÁCH NHÀ NƯỚC QUÝ III NĂM 2024</t>
  </si>
  <si>
    <t>Đơn vị: Triệu đồng</t>
  </si>
  <si>
    <t>STT</t>
  </si>
  <si>
    <t>NỘI DUNG</t>
  </si>
  <si>
    <t>DỰ TOÁN NĂM</t>
  </si>
  <si>
    <t xml:space="preserve"> THỰC HIỆN QUÝ III NĂM 2024</t>
  </si>
  <si>
    <t>SO SÁNH THỰC HIỆN (%)</t>
  </si>
  <si>
    <t>CÙNG KỲ NĂM TRƯỚC</t>
  </si>
  <si>
    <t>A</t>
  </si>
  <si>
    <t>TỔNG THU NSNN TRÊN ĐỊA BÀN</t>
  </si>
  <si>
    <t>I</t>
  </si>
  <si>
    <t>Thu nội địa</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</si>
  <si>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</si>
  <si>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</si>
  <si>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</si>
  <si>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</si>
  <si>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</si>
  <si>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</si>
  <si>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</si>
  <si>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</si>
  <si>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</si>
  <si>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</si>
  <si>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</si>
  <si>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</si>
  <si>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</si>
  <si>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</si>
  <si>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</si>
  <si>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</si>
  <si>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</si>
  <si>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</si>
  <si>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</si>
  <si>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t>
  </si>
  <si>
    <t>Thu từ dầu thô</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</si>
  <si>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</si>
  <si>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</si>
  <si>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</si>
  <si>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</si>
  <si>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</si>
  <si>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</si>
  <si>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</si>
  <si>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</si>
  <si>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</si>
  <si>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</si>
  <si>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t>
  </si>
  <si>
    <t>THU NSĐP ĐƯỢC HƯỞNG THEO PHÂN CẤP</t>
  </si>
  <si>
    <t>Từ các khoản thu phân chia</t>
  </si>
  <si>
    <t>Các khoản thu NSĐP được hưởng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</si>
</sst>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4"/>
      <color theme="1"/>
      <name val="Times New Roman"/>
      <family val="2"/>
    </font>
    <font>
      <sz val="14"/>
      <color theme="1"/>
      <name val="Times New Roman"/>
      <family val="2"/>
    </font>
    <font>
      <b/>
      <sz val="12"/>
      <name val="Times New Roman"/>
      <family val="1"/>
    </font>
    <font>
      <sz val="12"/>
      <name val="Times New Roman"/>
      <family val="1"/>
    </font>
    <font>
      <b/>
      <sz val="14"/>
      <name val="Times New Roman"/>
      <family val="1"/>
    </font>
    <font>
      <sz val="16"/>
      <name val="Times New Roman"/>
      <family val="1"/>
    </font>
    <font>
      <i/>
      <sz val="12"/>
      <name val="Times New Roman"/>
      <family val="1"/>
    </font>
    <font>
      <sz val="12"/>
      <name val="Times New Roman"/>
      <family val="1"/>
      <charset val="163"/>
    </font>
    <font>
      <i/>
      <sz val="12"/>
      <name val="Times New Roman"/>
      <family val="1"/>
      <charset val="163"/>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u/>
      <sz val="12"/>
      <name val="Times New Roman"/>
      <family val="1"/>
      <charset val="163"/>
    </font>
    <font>
      <b/>
      <sz val="11"/>
      <name val="Times New Roman"/>
      <family val="1"/>
    </font>
    <font>
      <sz val="14"/>
      <name val="Times New Roman"/>
      <family val="1"/>
    </font>
    <font>
      <sz val="12"/>
      <color indexed="62"/>
      <name val="Times New Roman"/>
      <family val="1"/>
      <charset val="163"/>
    </font>
    <font>
      <b/>
      <sz val="12"/>
      <color indexed="62"/>
      <name val="Times New Roman"/>
      <family val="1"/>
    </font>
    <font>
      <i/>
      <sz val="14"/>
      <name val="Times New Roman"/>
      <family val="1"/>
    </font>
    <font>
      <sz val="12"/>
      <name val=".VnTime"/>
      <family val="2"/>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2" fillId="0" borderId="0"/>
    <xf numFmtId="0" fontId="20" fillId="0" borderId="0"/>
  </cellStyleXfs>
  <cellXfs count="51">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applyAlignment="1">
      <alignment horizontal="left"/>
    </xf>
    <xf numFmtId="0" fontId="3" fillId="0" borderId="0" xfId="0" applyFont="1" applyAlignment="1">
      <alignment horizontal="centerContinuous"/>
    </xf>
    <xf numFmtId="0" fontId="2" fillId="0" borderId="0" xfId="0" applyFont="1" applyAlignment="1">
      <alignment horizontal="centerContinuous"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xf>
    <xf numFmtId="0" fontId="8" fillId="0" borderId="0" xfId="0" applyFont="1" applyAlignment="1">
      <alignment horizontal="centerContinuous" vertical="center"/>
    </xf>
    <xf numFmtId="0" fontId="9" fillId="0" borderId="0" xfId="0" applyFont="1" applyAlignment="1">
      <alignment horizontal="right"/>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2" applyFont="1" applyBorder="1" applyAlignment="1">
      <alignment horizontal="center" vertical="center" wrapText="1"/>
    </xf>
    <xf numFmtId="0" fontId="13" fillId="0" borderId="0" xfId="0" applyFont="1"/>
    <xf numFmtId="0" fontId="11" fillId="0" borderId="2" xfId="2" applyFont="1" applyBorder="1" applyAlignment="1">
      <alignment horizontal="center" vertical="center" wrapText="1"/>
    </xf>
    <xf numFmtId="14" fontId="11" fillId="0" borderId="2" xfId="2"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3" fontId="14" fillId="0" borderId="2" xfId="0" applyNumberFormat="1" applyFont="1" applyBorder="1" applyAlignment="1">
      <alignment vertical="center"/>
    </xf>
    <xf numFmtId="9" fontId="14" fillId="0" borderId="2" xfId="1" applyFont="1" applyFill="1" applyBorder="1" applyAlignment="1">
      <alignment vertical="center"/>
    </xf>
    <xf numFmtId="0" fontId="15" fillId="0" borderId="0" xfId="0" applyFont="1" applyAlignment="1">
      <alignment vertical="center"/>
    </xf>
    <xf numFmtId="0" fontId="2" fillId="0" borderId="2" xfId="0" applyFont="1" applyBorder="1" applyAlignment="1">
      <alignment horizontal="center"/>
    </xf>
    <xf numFmtId="0" fontId="2" fillId="0" borderId="2" xfId="0" applyFont="1" applyBorder="1"/>
    <xf numFmtId="3" fontId="10" fillId="0" borderId="2" xfId="0" applyNumberFormat="1" applyFont="1" applyBorder="1" applyAlignment="1">
      <alignment vertical="center"/>
    </xf>
    <xf numFmtId="9" fontId="10" fillId="0" borderId="2" xfId="1" applyFont="1" applyFill="1" applyBorder="1" applyAlignment="1">
      <alignment vertical="center"/>
    </xf>
    <xf numFmtId="9" fontId="2" fillId="0" borderId="2" xfId="1" applyFont="1" applyFill="1" applyBorder="1" applyAlignment="1">
      <alignment vertical="center"/>
    </xf>
    <xf numFmtId="0" fontId="16" fillId="0" borderId="0" xfId="0" applyFont="1"/>
    <xf numFmtId="0" fontId="3" fillId="0" borderId="2" xfId="0" applyFont="1" applyBorder="1" applyAlignment="1">
      <alignment horizontal="center"/>
    </xf>
    <xf numFmtId="0" fontId="3" fillId="0" borderId="2" xfId="0" applyFont="1" applyBorder="1"/>
    <xf numFmtId="3" fontId="7" fillId="0" borderId="2" xfId="0" applyNumberFormat="1" applyFont="1" applyBorder="1" applyAlignment="1">
      <alignment vertical="center"/>
    </xf>
    <xf numFmtId="9" fontId="3" fillId="0" borderId="2" xfId="1" applyFont="1" applyFill="1" applyBorder="1" applyAlignment="1">
      <alignment vertical="center"/>
    </xf>
    <xf numFmtId="3" fontId="16" fillId="0" borderId="0" xfId="0" applyNumberFormat="1" applyFont="1"/>
    <xf numFmtId="3" fontId="3" fillId="0" borderId="2" xfId="0" applyNumberFormat="1" applyFont="1" applyBorder="1" applyAlignment="1">
      <alignment vertical="center"/>
    </xf>
    <xf numFmtId="0" fontId="6" fillId="0" borderId="2" xfId="0" quotePrefix="1" applyFont="1" applyBorder="1" applyAlignment="1">
      <alignment horizontal="center"/>
    </xf>
    <xf numFmtId="0" fontId="6" fillId="0" borderId="2" xfId="0" applyFont="1" applyBorder="1"/>
    <xf numFmtId="0" fontId="3" fillId="0" borderId="2" xfId="0" applyFont="1" applyBorder="1" applyAlignment="1">
      <alignment horizontal="center" vertical="center"/>
    </xf>
    <xf numFmtId="0" fontId="3" fillId="0" borderId="2" xfId="0" applyFont="1" applyBorder="1" applyAlignment="1">
      <alignment horizontal="justify" wrapText="1"/>
    </xf>
    <xf numFmtId="3" fontId="2" fillId="0" borderId="2" xfId="0" applyNumberFormat="1" applyFont="1" applyBorder="1" applyAlignment="1">
      <alignment vertical="center"/>
    </xf>
    <xf numFmtId="3" fontId="17" fillId="0" borderId="2" xfId="0" applyNumberFormat="1" applyFont="1" applyBorder="1" applyAlignment="1">
      <alignment vertical="center"/>
    </xf>
    <xf numFmtId="3" fontId="18" fillId="0" borderId="2" xfId="0" applyNumberFormat="1" applyFont="1" applyBorder="1" applyAlignment="1">
      <alignment vertical="center"/>
    </xf>
    <xf numFmtId="0" fontId="10" fillId="0" borderId="2"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19" fillId="0" borderId="3" xfId="0" applyFont="1" applyBorder="1" applyAlignment="1">
      <alignment horizontal="left"/>
    </xf>
    <xf numFmtId="0" fontId="19" fillId="0" borderId="0" xfId="0" quotePrefix="1" applyFont="1" applyAlignment="1">
      <alignment horizontal="left"/>
    </xf>
    <xf numFmtId="0" fontId="16" fillId="0" borderId="0" xfId="3" applyFont="1"/>
  </cellXfs>
  <cellStyles count="4">
    <cellStyle name="Normal" xfId="0" builtinId="0"/>
    <cellStyle name="Normal 2" xfId="3"/>
    <cellStyle name="Normal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C17" sqref="C17"/>
    </sheetView>
  </sheetViews>
  <sheetFormatPr defaultColWidth="10" defaultRowHeight="15.75" x14ac:dyDescent="0.25"/>
  <cols>
    <col min="1" max="1" width="5.6640625" style="3" customWidth="1"/>
    <col min="2" max="2" width="61.6640625" style="3" customWidth="1"/>
    <col min="3" max="4" width="11.33203125" style="3" customWidth="1"/>
    <col min="5" max="6" width="9.33203125" style="3" customWidth="1"/>
    <col min="7" max="16384" width="10" style="3"/>
  </cols>
  <sheetData>
    <row r="1" spans="1:7" x14ac:dyDescent="0.25">
      <c r="A1" s="1" t="s">
        <v>0</v>
      </c>
      <c r="B1" s="1"/>
      <c r="C1" s="1"/>
      <c r="D1" s="2" t="s">
        <v>1</v>
      </c>
      <c r="E1" s="2"/>
      <c r="F1" s="2"/>
    </row>
    <row r="2" spans="1:7" ht="18.75" x14ac:dyDescent="0.3">
      <c r="A2" s="4"/>
      <c r="B2" s="4"/>
      <c r="C2" s="5"/>
      <c r="D2" s="5"/>
      <c r="E2" s="5"/>
      <c r="F2" s="5"/>
    </row>
    <row r="3" spans="1:7" ht="20.25" x14ac:dyDescent="0.3">
      <c r="A3" s="6" t="s">
        <v>2</v>
      </c>
      <c r="B3" s="7"/>
      <c r="C3" s="8"/>
      <c r="D3" s="8"/>
      <c r="E3" s="8"/>
      <c r="F3" s="8"/>
    </row>
    <row r="4" spans="1:7" x14ac:dyDescent="0.25">
      <c r="A4" s="9"/>
      <c r="B4" s="9"/>
      <c r="C4" s="9"/>
      <c r="D4" s="9"/>
      <c r="E4" s="9"/>
      <c r="F4" s="9"/>
    </row>
    <row r="5" spans="1:7" x14ac:dyDescent="0.25">
      <c r="A5" s="10"/>
      <c r="B5" s="10"/>
      <c r="C5" s="10"/>
      <c r="D5" s="11"/>
      <c r="E5" s="12"/>
      <c r="F5" s="13" t="s">
        <v>3</v>
      </c>
    </row>
    <row r="6" spans="1:7" s="17" customFormat="1" ht="31.9" customHeight="1" x14ac:dyDescent="0.25">
      <c r="A6" s="14" t="s">
        <v>4</v>
      </c>
      <c r="B6" s="14" t="s">
        <v>5</v>
      </c>
      <c r="C6" s="15" t="s">
        <v>6</v>
      </c>
      <c r="D6" s="16" t="s">
        <v>7</v>
      </c>
      <c r="E6" s="16" t="s">
        <v>8</v>
      </c>
      <c r="F6" s="16"/>
    </row>
    <row r="7" spans="1:7" s="17" customFormat="1" ht="38.25" x14ac:dyDescent="0.25">
      <c r="A7" s="14"/>
      <c r="B7" s="14"/>
      <c r="C7" s="15"/>
      <c r="D7" s="16"/>
      <c r="E7" s="18" t="s">
        <v>6</v>
      </c>
      <c r="F7" s="19" t="s">
        <v>9</v>
      </c>
    </row>
    <row r="8" spans="1:7" s="24" customFormat="1" x14ac:dyDescent="0.3">
      <c r="A8" s="20" t="s">
        <v>10</v>
      </c>
      <c r="B8" s="21" t="s">
        <v>11</v>
      </c>
      <c r="C8" s="22">
        <v>14150000</v>
      </c>
      <c r="D8" s="22">
        <f>D9+D29</f>
        <v>9674914</v>
      </c>
      <c r="E8" s="23">
        <f>D8/C8</f>
        <v>0.68373950530035332</v>
      </c>
      <c r="F8" s="23">
        <v>1.0497000000000001</v>
      </c>
    </row>
    <row r="9" spans="1:7" s="30" customFormat="1" ht="18.75" x14ac:dyDescent="0.3">
      <c r="A9" s="25" t="s">
        <v>12</v>
      </c>
      <c r="B9" s="26" t="s">
        <v>13</v>
      </c>
      <c r="C9" s="27">
        <v>13800000</v>
      </c>
      <c r="D9" s="27">
        <f>D10+D11+D12+D13+D14+D15+D16+D17+D23+D24+D25+D26+D27</f>
        <v>9469809</v>
      </c>
      <c r="E9" s="28">
        <f t="shared" ref="E9:E37" si="0">D9/C9</f>
        <v>0.68621804347826088</v>
      </c>
      <c r="F9" s="29">
        <v>1.0528</v>
      </c>
    </row>
    <row r="10" spans="1:7" s="30" customFormat="1" ht="18.75" x14ac:dyDescent="0.3">
      <c r="A10" s="31">
        <v>1</v>
      </c>
      <c r="B10" s="32" t="s">
        <v>14</v>
      </c>
      <c r="C10" s="33">
        <f>1127000+95000</f>
        <v>1222000</v>
      </c>
      <c r="D10" s="33">
        <f>685605+57217</f>
        <v>742822</v>
      </c>
      <c r="E10" s="34">
        <f t="shared" si="0"/>
        <v>0.60787397708674307</v>
      </c>
      <c r="F10" s="34">
        <v>0.7681</v>
      </c>
      <c r="G10" s="35"/>
    </row>
    <row r="11" spans="1:7" s="30" customFormat="1" ht="18.75" x14ac:dyDescent="0.3">
      <c r="A11" s="31">
        <f>+A10+1</f>
        <v>2</v>
      </c>
      <c r="B11" s="32" t="s">
        <v>15</v>
      </c>
      <c r="C11" s="33">
        <v>100000</v>
      </c>
      <c r="D11" s="33">
        <v>83896</v>
      </c>
      <c r="E11" s="34">
        <f t="shared" si="0"/>
        <v>0.83896000000000004</v>
      </c>
      <c r="F11" s="34">
        <v>0.81599999999999995</v>
      </c>
    </row>
    <row r="12" spans="1:7" s="30" customFormat="1" ht="18.75" x14ac:dyDescent="0.3">
      <c r="A12" s="31">
        <f>A11+1</f>
        <v>3</v>
      </c>
      <c r="B12" s="32" t="s">
        <v>16</v>
      </c>
      <c r="C12" s="33">
        <v>3517700</v>
      </c>
      <c r="D12" s="33">
        <v>2461877</v>
      </c>
      <c r="E12" s="34">
        <f t="shared" si="0"/>
        <v>0.69985416607442363</v>
      </c>
      <c r="F12" s="34">
        <v>0.90680000000000005</v>
      </c>
    </row>
    <row r="13" spans="1:7" s="30" customFormat="1" ht="18.75" x14ac:dyDescent="0.3">
      <c r="A13" s="31">
        <f>A12+1</f>
        <v>4</v>
      </c>
      <c r="B13" s="32" t="s">
        <v>17</v>
      </c>
      <c r="C13" s="36">
        <v>1620000</v>
      </c>
      <c r="D13" s="36">
        <v>1061726</v>
      </c>
      <c r="E13" s="34">
        <f t="shared" si="0"/>
        <v>0.65538641975308642</v>
      </c>
      <c r="F13" s="34">
        <v>1.0431999999999999</v>
      </c>
    </row>
    <row r="14" spans="1:7" s="30" customFormat="1" ht="18.75" x14ac:dyDescent="0.3">
      <c r="A14" s="31">
        <f>A13+1</f>
        <v>5</v>
      </c>
      <c r="B14" s="32" t="s">
        <v>18</v>
      </c>
      <c r="C14" s="36">
        <v>454000</v>
      </c>
      <c r="D14" s="36">
        <v>371319</v>
      </c>
      <c r="E14" s="34">
        <f t="shared" si="0"/>
        <v>0.81788325991189426</v>
      </c>
      <c r="F14" s="34">
        <v>1.0383</v>
      </c>
    </row>
    <row r="15" spans="1:7" s="30" customFormat="1" ht="18.75" x14ac:dyDescent="0.3">
      <c r="A15" s="31">
        <f>A14+1</f>
        <v>6</v>
      </c>
      <c r="B15" s="32" t="s">
        <v>19</v>
      </c>
      <c r="C15" s="36">
        <v>730000</v>
      </c>
      <c r="D15" s="36">
        <v>460860</v>
      </c>
      <c r="E15" s="34">
        <f t="shared" si="0"/>
        <v>0.63131506849315067</v>
      </c>
      <c r="F15" s="34">
        <v>1.0774999999999999</v>
      </c>
    </row>
    <row r="16" spans="1:7" s="30" customFormat="1" ht="18.75" x14ac:dyDescent="0.3">
      <c r="A16" s="31">
        <f>A15+1</f>
        <v>7</v>
      </c>
      <c r="B16" s="32" t="s">
        <v>20</v>
      </c>
      <c r="C16" s="36">
        <v>317000</v>
      </c>
      <c r="D16" s="36">
        <v>220058</v>
      </c>
      <c r="E16" s="34">
        <f t="shared" si="0"/>
        <v>0.69418927444794953</v>
      </c>
      <c r="F16" s="34">
        <v>0.87980000000000003</v>
      </c>
    </row>
    <row r="17" spans="1:6" s="30" customFormat="1" ht="18.75" x14ac:dyDescent="0.3">
      <c r="A17" s="31">
        <v>8</v>
      </c>
      <c r="B17" s="32" t="s">
        <v>21</v>
      </c>
      <c r="C17" s="36">
        <v>3300000</v>
      </c>
      <c r="D17" s="36">
        <f>SUM(D18:D22)</f>
        <v>1721632</v>
      </c>
      <c r="E17" s="34">
        <f t="shared" si="0"/>
        <v>0.52170666666666665</v>
      </c>
      <c r="F17" s="34">
        <v>1.4984999999999999</v>
      </c>
    </row>
    <row r="18" spans="1:6" s="30" customFormat="1" ht="18.75" x14ac:dyDescent="0.3">
      <c r="A18" s="37" t="s">
        <v>22</v>
      </c>
      <c r="B18" s="38" t="s">
        <v>23</v>
      </c>
      <c r="C18" s="36"/>
      <c r="D18" s="36">
        <v>200</v>
      </c>
      <c r="E18" s="34"/>
      <c r="F18" s="34"/>
    </row>
    <row r="19" spans="1:6" s="30" customFormat="1" ht="18.75" x14ac:dyDescent="0.3">
      <c r="A19" s="37" t="s">
        <v>22</v>
      </c>
      <c r="B19" s="38" t="s">
        <v>24</v>
      </c>
      <c r="C19" s="36">
        <v>39300</v>
      </c>
      <c r="D19" s="36">
        <v>35437</v>
      </c>
      <c r="E19" s="34">
        <f t="shared" si="0"/>
        <v>0.90170483460559792</v>
      </c>
      <c r="F19" s="34">
        <v>1.0958000000000001</v>
      </c>
    </row>
    <row r="20" spans="1:6" s="30" customFormat="1" ht="18.75" x14ac:dyDescent="0.3">
      <c r="A20" s="37" t="s">
        <v>22</v>
      </c>
      <c r="B20" s="38" t="s">
        <v>25</v>
      </c>
      <c r="C20" s="33">
        <v>2900000</v>
      </c>
      <c r="D20" s="33">
        <v>1398267</v>
      </c>
      <c r="E20" s="34">
        <f t="shared" si="0"/>
        <v>0.4821610344827586</v>
      </c>
      <c r="F20" s="34">
        <v>1.6711</v>
      </c>
    </row>
    <row r="21" spans="1:6" s="30" customFormat="1" ht="18.75" x14ac:dyDescent="0.3">
      <c r="A21" s="37" t="s">
        <v>22</v>
      </c>
      <c r="B21" s="38" t="s">
        <v>26</v>
      </c>
      <c r="C21" s="36">
        <v>335000</v>
      </c>
      <c r="D21" s="36">
        <v>245252</v>
      </c>
      <c r="E21" s="34">
        <f t="shared" si="0"/>
        <v>0.73209552238805975</v>
      </c>
      <c r="F21" s="34">
        <v>1.0098</v>
      </c>
    </row>
    <row r="22" spans="1:6" s="30" customFormat="1" ht="18.75" x14ac:dyDescent="0.3">
      <c r="A22" s="37" t="s">
        <v>22</v>
      </c>
      <c r="B22" s="38" t="s">
        <v>27</v>
      </c>
      <c r="C22" s="36">
        <v>65000</v>
      </c>
      <c r="D22" s="36">
        <v>42476</v>
      </c>
      <c r="E22" s="34">
        <f t="shared" si="0"/>
        <v>0.65347692307692307</v>
      </c>
      <c r="F22" s="34">
        <v>0.93310000000000004</v>
      </c>
    </row>
    <row r="23" spans="1:6" s="30" customFormat="1" ht="18.75" x14ac:dyDescent="0.3">
      <c r="A23" s="31">
        <v>9</v>
      </c>
      <c r="B23" s="32" t="s">
        <v>28</v>
      </c>
      <c r="C23" s="36">
        <v>117000</v>
      </c>
      <c r="D23" s="36">
        <v>82966</v>
      </c>
      <c r="E23" s="34">
        <f t="shared" si="0"/>
        <v>0.70911111111111114</v>
      </c>
      <c r="F23" s="34">
        <v>1.107</v>
      </c>
    </row>
    <row r="24" spans="1:6" s="30" customFormat="1" ht="32.25" x14ac:dyDescent="0.3">
      <c r="A24" s="39">
        <f>A23+1</f>
        <v>10</v>
      </c>
      <c r="B24" s="40" t="s">
        <v>29</v>
      </c>
      <c r="C24" s="36">
        <v>3000</v>
      </c>
      <c r="D24" s="36">
        <v>3159</v>
      </c>
      <c r="E24" s="34">
        <f t="shared" si="0"/>
        <v>1.0529999999999999</v>
      </c>
      <c r="F24" s="34"/>
    </row>
    <row r="25" spans="1:6" s="30" customFormat="1" ht="18.75" x14ac:dyDescent="0.3">
      <c r="A25" s="31">
        <v>11</v>
      </c>
      <c r="B25" s="32" t="s">
        <v>30</v>
      </c>
      <c r="C25" s="36">
        <v>1900000</v>
      </c>
      <c r="D25" s="36">
        <v>1923552</v>
      </c>
      <c r="E25" s="34">
        <f t="shared" si="0"/>
        <v>1.0123957894736841</v>
      </c>
      <c r="F25" s="34">
        <v>1.2079</v>
      </c>
    </row>
    <row r="26" spans="1:6" s="30" customFormat="1" ht="18.75" x14ac:dyDescent="0.3">
      <c r="A26" s="31">
        <f>A25+1</f>
        <v>12</v>
      </c>
      <c r="B26" s="32" t="s">
        <v>31</v>
      </c>
      <c r="C26" s="36"/>
      <c r="D26" s="36">
        <v>2150</v>
      </c>
      <c r="E26" s="34"/>
      <c r="F26" s="34"/>
    </row>
    <row r="27" spans="1:6" s="30" customFormat="1" ht="18.75" x14ac:dyDescent="0.3">
      <c r="A27" s="31">
        <f>A26+1</f>
        <v>13</v>
      </c>
      <c r="B27" s="32" t="s">
        <v>32</v>
      </c>
      <c r="C27" s="36">
        <v>483000</v>
      </c>
      <c r="D27" s="36">
        <f>339103-(D24+D26)-2</f>
        <v>333792</v>
      </c>
      <c r="E27" s="34">
        <f t="shared" si="0"/>
        <v>0.6910807453416149</v>
      </c>
      <c r="F27" s="34">
        <v>0.94350000000000001</v>
      </c>
    </row>
    <row r="28" spans="1:6" s="30" customFormat="1" ht="18.75" x14ac:dyDescent="0.3">
      <c r="A28" s="25" t="s">
        <v>33</v>
      </c>
      <c r="B28" s="26" t="s">
        <v>34</v>
      </c>
      <c r="C28" s="41"/>
      <c r="D28" s="41"/>
      <c r="E28" s="34"/>
      <c r="F28" s="34"/>
    </row>
    <row r="29" spans="1:6" s="30" customFormat="1" ht="18.75" x14ac:dyDescent="0.3">
      <c r="A29" s="25" t="s">
        <v>35</v>
      </c>
      <c r="B29" s="26" t="s">
        <v>36</v>
      </c>
      <c r="C29" s="41">
        <v>350000</v>
      </c>
      <c r="D29" s="41">
        <v>205105</v>
      </c>
      <c r="E29" s="29">
        <f t="shared" si="0"/>
        <v>0.58601428571428571</v>
      </c>
      <c r="F29" s="29">
        <v>0.81</v>
      </c>
    </row>
    <row r="30" spans="1:6" s="30" customFormat="1" ht="18.75" x14ac:dyDescent="0.3">
      <c r="A30" s="31">
        <v>1</v>
      </c>
      <c r="B30" s="32" t="s">
        <v>37</v>
      </c>
      <c r="C30" s="33"/>
      <c r="D30" s="36">
        <v>104371.76793</v>
      </c>
      <c r="E30" s="34"/>
      <c r="F30" s="34"/>
    </row>
    <row r="31" spans="1:6" s="30" customFormat="1" ht="18.75" x14ac:dyDescent="0.3">
      <c r="A31" s="31">
        <f>A30+1</f>
        <v>2</v>
      </c>
      <c r="B31" s="32" t="s">
        <v>38</v>
      </c>
      <c r="C31" s="33"/>
      <c r="D31" s="36">
        <v>91074.647303999998</v>
      </c>
      <c r="E31" s="34"/>
      <c r="F31" s="34"/>
    </row>
    <row r="32" spans="1:6" s="30" customFormat="1" ht="18.75" x14ac:dyDescent="0.3">
      <c r="A32" s="31">
        <f>A31+1</f>
        <v>3</v>
      </c>
      <c r="B32" s="32" t="s">
        <v>39</v>
      </c>
      <c r="C32" s="33"/>
      <c r="D32" s="36">
        <v>8071.323281</v>
      </c>
      <c r="E32" s="34"/>
      <c r="F32" s="34"/>
    </row>
    <row r="33" spans="1:6" s="30" customFormat="1" ht="18.75" x14ac:dyDescent="0.3">
      <c r="A33" s="31">
        <f>A32+1</f>
        <v>4</v>
      </c>
      <c r="B33" s="32" t="s">
        <v>40</v>
      </c>
      <c r="C33" s="33"/>
      <c r="D33" s="36">
        <v>1567.512569</v>
      </c>
      <c r="E33" s="34"/>
      <c r="F33" s="34"/>
    </row>
    <row r="34" spans="1:6" s="30" customFormat="1" ht="18.75" x14ac:dyDescent="0.3">
      <c r="A34" s="31">
        <v>5</v>
      </c>
      <c r="B34" s="32" t="s">
        <v>41</v>
      </c>
      <c r="C34" s="42"/>
      <c r="D34" s="36"/>
      <c r="E34" s="34"/>
      <c r="F34" s="34"/>
    </row>
    <row r="35" spans="1:6" s="30" customFormat="1" ht="18.75" x14ac:dyDescent="0.3">
      <c r="A35" s="31">
        <v>6</v>
      </c>
      <c r="B35" s="32" t="s">
        <v>42</v>
      </c>
      <c r="C35" s="42"/>
      <c r="D35" s="36">
        <v>20.009080000000001</v>
      </c>
      <c r="E35" s="34"/>
      <c r="F35" s="34"/>
    </row>
    <row r="36" spans="1:6" s="30" customFormat="1" ht="18.75" x14ac:dyDescent="0.3">
      <c r="A36" s="25" t="s">
        <v>43</v>
      </c>
      <c r="B36" s="26" t="s">
        <v>44</v>
      </c>
      <c r="C36" s="43"/>
      <c r="D36" s="36"/>
      <c r="E36" s="34"/>
      <c r="F36" s="34"/>
    </row>
    <row r="37" spans="1:6" s="30" customFormat="1" ht="18.75" x14ac:dyDescent="0.3">
      <c r="A37" s="20" t="s">
        <v>45</v>
      </c>
      <c r="B37" s="44" t="s">
        <v>46</v>
      </c>
      <c r="C37" s="41">
        <v>13389000</v>
      </c>
      <c r="D37" s="41">
        <v>9083652</v>
      </c>
      <c r="E37" s="29">
        <f t="shared" si="0"/>
        <v>0.67844140712525203</v>
      </c>
      <c r="F37" s="29">
        <v>1.0522</v>
      </c>
    </row>
    <row r="38" spans="1:6" s="30" customFormat="1" ht="18.75" x14ac:dyDescent="0.3">
      <c r="A38" s="45">
        <v>1</v>
      </c>
      <c r="B38" s="46" t="s">
        <v>47</v>
      </c>
      <c r="C38" s="21"/>
      <c r="D38" s="21"/>
      <c r="E38" s="34"/>
      <c r="F38" s="34"/>
    </row>
    <row r="39" spans="1:6" s="30" customFormat="1" ht="18.75" x14ac:dyDescent="0.3">
      <c r="A39" s="45">
        <v>2</v>
      </c>
      <c r="B39" s="47" t="s">
        <v>48</v>
      </c>
      <c r="C39" s="42"/>
      <c r="D39" s="42"/>
      <c r="E39" s="34"/>
      <c r="F39" s="34"/>
    </row>
    <row r="40" spans="1:6" ht="18.75" x14ac:dyDescent="0.3">
      <c r="A40" s="48"/>
      <c r="B40" s="48"/>
      <c r="C40" s="48"/>
      <c r="D40" s="48"/>
      <c r="E40" s="48"/>
      <c r="F40" s="48"/>
    </row>
    <row r="41" spans="1:6" ht="18.75" x14ac:dyDescent="0.3">
      <c r="A41" s="30"/>
      <c r="B41" s="49"/>
      <c r="C41" s="30"/>
      <c r="D41" s="30"/>
      <c r="E41" s="30"/>
      <c r="F41" s="30"/>
    </row>
    <row r="42" spans="1:6" ht="18.75" x14ac:dyDescent="0.3">
      <c r="A42" s="30"/>
      <c r="B42" s="49"/>
      <c r="C42" s="30"/>
      <c r="D42" s="30"/>
      <c r="E42" s="30"/>
      <c r="F42" s="30"/>
    </row>
    <row r="43" spans="1:6" ht="18.75" x14ac:dyDescent="0.3">
      <c r="A43" s="50"/>
      <c r="B43" s="49"/>
      <c r="C43" s="30"/>
      <c r="D43" s="30"/>
      <c r="E43" s="30"/>
      <c r="F43" s="30"/>
    </row>
    <row r="44" spans="1:6" ht="18.75" x14ac:dyDescent="0.3">
      <c r="A44" s="50"/>
      <c r="B44" s="49"/>
      <c r="C44" s="30"/>
      <c r="D44" s="30"/>
      <c r="E44" s="30"/>
      <c r="F44" s="30"/>
    </row>
  </sheetData>
  <mergeCells count="9">
    <mergeCell ref="A40:F40"/>
    <mergeCell ref="D1:F1"/>
    <mergeCell ref="A4:F4"/>
    <mergeCell ref="A5:C5"/>
    <mergeCell ref="A6:A7"/>
    <mergeCell ref="B6:B7"/>
    <mergeCell ref="C6:C7"/>
    <mergeCell ref="D6:D7"/>
    <mergeCell ref="E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130C17-117A-4937-95BF-FC1C3A9C6890}"/>
</file>

<file path=customXml/itemProps2.xml><?xml version="1.0" encoding="utf-8"?>
<ds:datastoreItem xmlns:ds="http://schemas.openxmlformats.org/officeDocument/2006/customXml" ds:itemID="{41BE830B-A218-4A01-A05E-5732C32FEF16}"/>
</file>

<file path=customXml/itemProps3.xml><?xml version="1.0" encoding="utf-8"?>
<ds:datastoreItem xmlns:ds="http://schemas.openxmlformats.org/officeDocument/2006/customXml" ds:itemID="{DDB4425A-59AF-4024-91B7-E224BE1CF8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2024-11-19T09:15:59Z</dcterms:created>
  <dcterms:modified xsi:type="dcterms:W3CDTF">2024-11-19T09:16:59Z</dcterms:modified>
</cp:coreProperties>
</file>